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O:\Computer_Programmas_etc\Berekeningsprogramma's\"/>
    </mc:Choice>
  </mc:AlternateContent>
  <xr:revisionPtr revIDLastSave="0" documentId="8_{46D4F063-0375-4FDB-B3D0-46B3FC342C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oeling" sheetId="2" r:id="rId1"/>
    <sheet name="Verwarming" sheetId="1" r:id="rId2"/>
  </sheets>
  <definedNames>
    <definedName name="_xlnm.Print_Area" localSheetId="0">Koeling!$A$1:$H$58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2" l="1"/>
  <c r="H44" i="2"/>
  <c r="H11" i="2"/>
  <c r="H10" i="2"/>
  <c r="F25" i="1"/>
  <c r="H25" i="1" s="1"/>
  <c r="F32" i="1"/>
  <c r="H32" i="1" s="1"/>
  <c r="F34" i="1"/>
  <c r="H34" i="1" s="1"/>
  <c r="F38" i="1"/>
  <c r="H38" i="1" s="1"/>
  <c r="F21" i="1"/>
  <c r="H21" i="1" s="1"/>
  <c r="F27" i="1"/>
  <c r="H27" i="1" s="1"/>
  <c r="F23" i="1"/>
  <c r="H23" i="1" s="1"/>
  <c r="H16" i="2"/>
  <c r="H17" i="2"/>
  <c r="H18" i="2"/>
  <c r="H19" i="2"/>
  <c r="H20" i="2"/>
  <c r="H21" i="2"/>
  <c r="H23" i="2"/>
  <c r="H24" i="2"/>
  <c r="H25" i="2"/>
  <c r="H26" i="2"/>
  <c r="H27" i="2"/>
  <c r="H30" i="2"/>
  <c r="H31" i="2"/>
  <c r="H32" i="2"/>
  <c r="H33" i="2"/>
  <c r="H34" i="2"/>
  <c r="H35" i="2"/>
  <c r="H37" i="2"/>
  <c r="H38" i="2"/>
  <c r="H40" i="2"/>
  <c r="H41" i="2"/>
  <c r="H46" i="2"/>
  <c r="H48" i="2"/>
  <c r="H50" i="2"/>
  <c r="H51" i="2"/>
  <c r="B13" i="1"/>
  <c r="F13" i="1"/>
  <c r="B14" i="1"/>
  <c r="F14" i="1"/>
  <c r="B15" i="1"/>
  <c r="F15" i="1"/>
  <c r="H19" i="1"/>
  <c r="H20" i="1"/>
  <c r="H22" i="1"/>
  <c r="H26" i="1"/>
  <c r="H28" i="1"/>
  <c r="H30" i="1"/>
  <c r="H31" i="1"/>
  <c r="H33" i="1"/>
  <c r="H35" i="1"/>
  <c r="H37" i="1"/>
  <c r="H39" i="1"/>
  <c r="H40" i="1"/>
  <c r="H41" i="1"/>
  <c r="H42" i="1"/>
  <c r="H43" i="1"/>
  <c r="H45" i="1"/>
  <c r="H13" i="1" l="1"/>
  <c r="H14" i="1" s="1"/>
  <c r="H55" i="2"/>
  <c r="E55" i="2" s="1"/>
  <c r="H47" i="1"/>
  <c r="F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pc137</author>
  </authors>
  <commentList>
    <comment ref="G1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aantal vierkante meter
of aantal personen
of aantal kubieke meter/h
of aantal Watt
</t>
        </r>
      </text>
    </comment>
    <comment ref="A16" authorId="0" shapeId="0" xr:uid="{00000000-0006-0000-0100-000002000000}">
      <text>
        <r>
          <rPr>
            <sz val="8"/>
            <color indexed="81"/>
            <rFont val="Tahoma"/>
            <family val="2"/>
          </rPr>
          <t>Gebruik de blootstelling die de grootste waarde oplevert</t>
        </r>
      </text>
    </comment>
    <comment ref="F16" authorId="0" shapeId="0" xr:uid="{00000000-0006-0000-0100-000003000000}">
      <text>
        <r>
          <rPr>
            <sz val="8"/>
            <color indexed="81"/>
            <rFont val="Tahoma"/>
            <family val="2"/>
          </rPr>
          <t>Zonnewering binnen</t>
        </r>
        <r>
          <rPr>
            <sz val="8"/>
            <color indexed="10"/>
            <rFont val="Tahoma"/>
            <family val="2"/>
          </rPr>
          <t xml:space="preserve"> 0,6</t>
        </r>
        <r>
          <rPr>
            <sz val="8"/>
            <color indexed="81"/>
            <rFont val="Tahoma"/>
            <family val="2"/>
          </rPr>
          <t xml:space="preserve">
Zonnewering buiten </t>
        </r>
        <r>
          <rPr>
            <sz val="8"/>
            <color indexed="10"/>
            <rFont val="Tahoma"/>
            <family val="2"/>
          </rPr>
          <t>0,2</t>
        </r>
        <r>
          <rPr>
            <sz val="8"/>
            <color indexed="81"/>
            <rFont val="Tahoma"/>
            <family val="2"/>
          </rPr>
          <t xml:space="preserve">
Warmtewerend glas  </t>
        </r>
        <r>
          <rPr>
            <sz val="8"/>
            <color indexed="10"/>
            <rFont val="Tahoma"/>
            <family val="2"/>
          </rPr>
          <t>0,5</t>
        </r>
      </text>
    </comment>
    <comment ref="F17" authorId="0" shapeId="0" xr:uid="{00000000-0006-0000-0100-000004000000}">
      <text>
        <r>
          <rPr>
            <sz val="8"/>
            <color indexed="81"/>
            <rFont val="Tahoma"/>
            <family val="2"/>
          </rPr>
          <t>Zonnewering binnen</t>
        </r>
        <r>
          <rPr>
            <sz val="8"/>
            <color indexed="10"/>
            <rFont val="Tahoma"/>
            <family val="2"/>
          </rPr>
          <t xml:space="preserve"> 0,6</t>
        </r>
        <r>
          <rPr>
            <sz val="8"/>
            <color indexed="81"/>
            <rFont val="Tahoma"/>
            <family val="2"/>
          </rPr>
          <t xml:space="preserve">
Zonnewering buiten </t>
        </r>
        <r>
          <rPr>
            <sz val="8"/>
            <color indexed="10"/>
            <rFont val="Tahoma"/>
            <family val="2"/>
          </rPr>
          <t>0,2</t>
        </r>
        <r>
          <rPr>
            <sz val="8"/>
            <color indexed="81"/>
            <rFont val="Tahoma"/>
            <family val="2"/>
          </rPr>
          <t xml:space="preserve">
Warmtewerend glas  </t>
        </r>
        <r>
          <rPr>
            <sz val="8"/>
            <color indexed="10"/>
            <rFont val="Tahoma"/>
            <family val="2"/>
          </rPr>
          <t>0,5</t>
        </r>
      </text>
    </comment>
    <comment ref="F18" authorId="0" shapeId="0" xr:uid="{00000000-0006-0000-0100-000005000000}">
      <text>
        <r>
          <rPr>
            <sz val="8"/>
            <color indexed="81"/>
            <rFont val="Tahoma"/>
            <family val="2"/>
          </rPr>
          <t>Zonnewering binnen</t>
        </r>
        <r>
          <rPr>
            <sz val="8"/>
            <color indexed="10"/>
            <rFont val="Tahoma"/>
            <family val="2"/>
          </rPr>
          <t xml:space="preserve"> 0,6</t>
        </r>
        <r>
          <rPr>
            <sz val="8"/>
            <color indexed="81"/>
            <rFont val="Tahoma"/>
            <family val="2"/>
          </rPr>
          <t xml:space="preserve">
Zonnewering buiten </t>
        </r>
        <r>
          <rPr>
            <sz val="8"/>
            <color indexed="10"/>
            <rFont val="Tahoma"/>
            <family val="2"/>
          </rPr>
          <t>0,2</t>
        </r>
        <r>
          <rPr>
            <sz val="8"/>
            <color indexed="81"/>
            <rFont val="Tahoma"/>
            <family val="2"/>
          </rPr>
          <t xml:space="preserve">
Warmtewerend glas  </t>
        </r>
        <r>
          <rPr>
            <sz val="8"/>
            <color indexed="10"/>
            <rFont val="Tahoma"/>
            <family val="2"/>
          </rPr>
          <t>0,5</t>
        </r>
      </text>
    </comment>
    <comment ref="F19" authorId="0" shapeId="0" xr:uid="{00000000-0006-0000-0100-000006000000}">
      <text>
        <r>
          <rPr>
            <sz val="8"/>
            <color indexed="81"/>
            <rFont val="Tahoma"/>
            <family val="2"/>
          </rPr>
          <t>Zonnewering binnen</t>
        </r>
        <r>
          <rPr>
            <sz val="8"/>
            <color indexed="10"/>
            <rFont val="Tahoma"/>
            <family val="2"/>
          </rPr>
          <t xml:space="preserve"> 0,6</t>
        </r>
        <r>
          <rPr>
            <sz val="8"/>
            <color indexed="81"/>
            <rFont val="Tahoma"/>
            <family val="2"/>
          </rPr>
          <t xml:space="preserve">
Zonnewering buiten </t>
        </r>
        <r>
          <rPr>
            <sz val="8"/>
            <color indexed="10"/>
            <rFont val="Tahoma"/>
            <family val="2"/>
          </rPr>
          <t>0,2</t>
        </r>
        <r>
          <rPr>
            <sz val="8"/>
            <color indexed="81"/>
            <rFont val="Tahoma"/>
            <family val="2"/>
          </rPr>
          <t xml:space="preserve">
Warmtewerend glas  </t>
        </r>
        <r>
          <rPr>
            <sz val="8"/>
            <color indexed="10"/>
            <rFont val="Tahoma"/>
            <family val="2"/>
          </rPr>
          <t>0,5</t>
        </r>
      </text>
    </comment>
    <comment ref="F21" authorId="0" shapeId="0" xr:uid="{00000000-0006-0000-0100-000007000000}">
      <text>
        <r>
          <rPr>
            <sz val="8"/>
            <color indexed="81"/>
            <rFont val="Tahoma"/>
            <family val="2"/>
          </rPr>
          <t>Zonnewering binnen</t>
        </r>
        <r>
          <rPr>
            <sz val="8"/>
            <color indexed="10"/>
            <rFont val="Tahoma"/>
            <family val="2"/>
          </rPr>
          <t xml:space="preserve"> 0,6</t>
        </r>
        <r>
          <rPr>
            <sz val="8"/>
            <color indexed="81"/>
            <rFont val="Tahoma"/>
            <family val="2"/>
          </rPr>
          <t xml:space="preserve">
Zonnewering buiten </t>
        </r>
        <r>
          <rPr>
            <sz val="8"/>
            <color indexed="10"/>
            <rFont val="Tahoma"/>
            <family val="2"/>
          </rPr>
          <t>0,2</t>
        </r>
        <r>
          <rPr>
            <sz val="8"/>
            <color indexed="81"/>
            <rFont val="Tahoma"/>
            <family val="2"/>
          </rPr>
          <t xml:space="preserve">
Warmtewerend glas  </t>
        </r>
        <r>
          <rPr>
            <sz val="8"/>
            <color indexed="10"/>
            <rFont val="Tahoma"/>
            <family val="2"/>
          </rPr>
          <t>0,5</t>
        </r>
      </text>
    </comment>
    <comment ref="A23" authorId="0" shapeId="0" xr:uid="{00000000-0006-0000-0100-000008000000}">
      <text>
        <r>
          <rPr>
            <sz val="8"/>
            <color indexed="81"/>
            <rFont val="Tahoma"/>
            <family val="2"/>
          </rPr>
          <t>Hier enkel  dezelfde oriëntatie als in punt 1 invullen !</t>
        </r>
      </text>
    </comment>
    <comment ref="F23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Licht geïsoleerd  </t>
        </r>
        <r>
          <rPr>
            <sz val="8"/>
            <color indexed="10"/>
            <rFont val="Tahoma"/>
            <family val="2"/>
          </rPr>
          <t>0,6</t>
        </r>
        <r>
          <rPr>
            <sz val="8"/>
            <color indexed="81"/>
            <rFont val="Tahoma"/>
            <family val="2"/>
          </rPr>
          <t xml:space="preserve">
Zwaar geïsoleerd </t>
        </r>
        <r>
          <rPr>
            <sz val="8"/>
            <color indexed="10"/>
            <rFont val="Tahoma"/>
            <family val="2"/>
          </rPr>
          <t>0,5</t>
        </r>
        <r>
          <rPr>
            <sz val="8"/>
            <color indexed="81"/>
            <rFont val="Tahoma"/>
            <family val="2"/>
          </rPr>
          <t xml:space="preserve">
Zware muur </t>
        </r>
        <r>
          <rPr>
            <sz val="8"/>
            <color indexed="10"/>
            <rFont val="Tahoma"/>
            <family val="2"/>
          </rPr>
          <t>0,8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4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Licht geïsoleerd  </t>
        </r>
        <r>
          <rPr>
            <sz val="8"/>
            <color indexed="10"/>
            <rFont val="Tahoma"/>
            <family val="2"/>
          </rPr>
          <t>0,6</t>
        </r>
        <r>
          <rPr>
            <sz val="8"/>
            <color indexed="81"/>
            <rFont val="Tahoma"/>
            <family val="2"/>
          </rPr>
          <t xml:space="preserve">
Zwaar geïsoleerd </t>
        </r>
        <r>
          <rPr>
            <sz val="8"/>
            <color indexed="10"/>
            <rFont val="Tahoma"/>
            <family val="2"/>
          </rPr>
          <t>0,5</t>
        </r>
        <r>
          <rPr>
            <sz val="8"/>
            <color indexed="81"/>
            <rFont val="Tahoma"/>
            <family val="2"/>
          </rPr>
          <t xml:space="preserve">
Zware muur </t>
        </r>
        <r>
          <rPr>
            <sz val="8"/>
            <color indexed="10"/>
            <rFont val="Tahoma"/>
            <family val="2"/>
          </rPr>
          <t>0,8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5" authorId="0" shapeId="0" xr:uid="{00000000-0006-0000-0100-00000B000000}">
      <text>
        <r>
          <rPr>
            <sz val="8"/>
            <color indexed="81"/>
            <rFont val="Tahoma"/>
            <family val="2"/>
          </rPr>
          <t xml:space="preserve">Licht geïsoleerd  </t>
        </r>
        <r>
          <rPr>
            <sz val="8"/>
            <color indexed="10"/>
            <rFont val="Tahoma"/>
            <family val="2"/>
          </rPr>
          <t>0,6</t>
        </r>
        <r>
          <rPr>
            <sz val="8"/>
            <color indexed="81"/>
            <rFont val="Tahoma"/>
            <family val="2"/>
          </rPr>
          <t xml:space="preserve">
Zwaar geïsoleerd </t>
        </r>
        <r>
          <rPr>
            <sz val="8"/>
            <color indexed="10"/>
            <rFont val="Tahoma"/>
            <family val="2"/>
          </rPr>
          <t>0,8</t>
        </r>
        <r>
          <rPr>
            <sz val="8"/>
            <color indexed="81"/>
            <rFont val="Tahoma"/>
            <family val="2"/>
          </rPr>
          <t xml:space="preserve">
Zware muur </t>
        </r>
        <r>
          <rPr>
            <sz val="8"/>
            <color indexed="10"/>
            <rFont val="Tahoma"/>
            <family val="2"/>
          </rPr>
          <t>0,5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2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Geïsoleerd dak &gt;50 mm
coëfficiënt = </t>
        </r>
        <r>
          <rPr>
            <sz val="8"/>
            <color indexed="10"/>
            <rFont val="Tahoma"/>
            <family val="2"/>
          </rPr>
          <t xml:space="preserve">0,3
</t>
        </r>
        <r>
          <rPr>
            <sz val="8"/>
            <color indexed="81"/>
            <rFont val="Tahoma"/>
            <family val="2"/>
          </rPr>
          <t>andere gevallen</t>
        </r>
        <r>
          <rPr>
            <sz val="8"/>
            <color indexed="10"/>
            <rFont val="Tahoma"/>
            <family val="2"/>
          </rPr>
          <t xml:space="preserve"> 1</t>
        </r>
      </text>
    </comment>
    <comment ref="F33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Geïsoleerd dak &gt;50 mm
coëfficiënt = </t>
        </r>
        <r>
          <rPr>
            <sz val="8"/>
            <color indexed="10"/>
            <rFont val="Tahoma"/>
            <family val="2"/>
          </rPr>
          <t>0,3</t>
        </r>
        <r>
          <rPr>
            <sz val="8"/>
            <color indexed="81"/>
            <rFont val="Tahoma"/>
            <family val="2"/>
          </rPr>
          <t xml:space="preserve">
andere gevallen</t>
        </r>
        <r>
          <rPr>
            <sz val="8"/>
            <color indexed="10"/>
            <rFont val="Tahoma"/>
            <family val="2"/>
          </rPr>
          <t xml:space="preserve"> 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Geïsoleerd dak &gt;50 mm
coëfficiënt = </t>
        </r>
        <r>
          <rPr>
            <sz val="8"/>
            <color indexed="10"/>
            <rFont val="Tahoma"/>
            <family val="2"/>
          </rPr>
          <t>0,3</t>
        </r>
        <r>
          <rPr>
            <sz val="8"/>
            <color indexed="81"/>
            <rFont val="Tahoma"/>
            <family val="2"/>
          </rPr>
          <t xml:space="preserve">
andere gevallen </t>
        </r>
        <r>
          <rPr>
            <sz val="8"/>
            <color indexed="10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 xr:uid="{00000000-0006-0000-0100-00000F000000}">
      <text>
        <r>
          <rPr>
            <sz val="8"/>
            <color indexed="81"/>
            <rFont val="Tahoma"/>
            <family val="2"/>
          </rPr>
          <t xml:space="preserve">Geïsoleerd dak &gt;50 mm
coëfficiënt = </t>
        </r>
        <r>
          <rPr>
            <sz val="8"/>
            <color indexed="10"/>
            <rFont val="Tahoma"/>
            <family val="2"/>
          </rPr>
          <t>0,3</t>
        </r>
        <r>
          <rPr>
            <sz val="8"/>
            <color indexed="81"/>
            <rFont val="Tahoma"/>
            <family val="2"/>
          </rPr>
          <t xml:space="preserve">
andere gevallen</t>
        </r>
        <r>
          <rPr>
            <sz val="8"/>
            <color indexed="10"/>
            <rFont val="Tahoma"/>
            <family val="2"/>
          </rPr>
          <t xml:space="preserve"> 1</t>
        </r>
      </text>
    </comment>
    <comment ref="A43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Indien werking
</t>
        </r>
      </text>
    </comment>
    <comment ref="C43" authorId="0" shapeId="0" xr:uid="{00000000-0006-0000-0100-000011000000}">
      <text>
        <r>
          <rPr>
            <sz val="8"/>
            <color indexed="81"/>
            <rFont val="Tahoma"/>
            <family val="2"/>
          </rPr>
          <t xml:space="preserve">Verlichting zonder ballast 
of transformator
</t>
        </r>
      </text>
    </comment>
    <comment ref="C44" authorId="0" shapeId="0" xr:uid="{00000000-0006-0000-0100-000012000000}">
      <text>
        <r>
          <rPr>
            <sz val="8"/>
            <color indexed="81"/>
            <rFont val="Tahoma"/>
            <family val="2"/>
          </rPr>
          <t>Coëfficïent ballast of transformator inbegrepen !</t>
        </r>
      </text>
    </comment>
    <comment ref="A48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Enkel voelbare warmte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pc137</author>
  </authors>
  <commentList>
    <comment ref="C45" authorId="0" shapeId="0" xr:uid="{00000000-0006-0000-0000-000001000000}">
      <text>
        <r>
          <rPr>
            <sz val="8"/>
            <color indexed="81"/>
            <rFont val="Tahoma"/>
            <family val="2"/>
          </rPr>
          <t>Natuurlijk ventilatievoud
1 V/h  = oude woning
0,5 V/h = nieuwe woning</t>
        </r>
      </text>
    </comment>
    <comment ref="H45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Indien mechanische verluchting, hier aantal m3/h
</t>
        </r>
      </text>
    </comment>
  </commentList>
</comments>
</file>

<file path=xl/sharedStrings.xml><?xml version="1.0" encoding="utf-8"?>
<sst xmlns="http://schemas.openxmlformats.org/spreadsheetml/2006/main" count="139" uniqueCount="94">
  <si>
    <t>WARMTEVERLIESBEREKENING</t>
  </si>
  <si>
    <t>Lokaal:</t>
  </si>
  <si>
    <t>Referentie:</t>
  </si>
  <si>
    <t>Klant:</t>
  </si>
  <si>
    <t>Hoogte m:</t>
  </si>
  <si>
    <t>Lengte m:</t>
  </si>
  <si>
    <t>Breedte m:</t>
  </si>
  <si>
    <t>Vensters</t>
  </si>
  <si>
    <t>enkelglas</t>
  </si>
  <si>
    <t>dubbelglas</t>
  </si>
  <si>
    <t>dubbelglas super geïsoleerd</t>
  </si>
  <si>
    <t>andere</t>
  </si>
  <si>
    <t>Koepels</t>
  </si>
  <si>
    <t>Muur</t>
  </si>
  <si>
    <t>geïsoleerd modern</t>
  </si>
  <si>
    <t>niet geïsoleerd</t>
  </si>
  <si>
    <t>binnenmuur</t>
  </si>
  <si>
    <t>Vloer</t>
  </si>
  <si>
    <t>volle grond</t>
  </si>
  <si>
    <t>boven kelder</t>
  </si>
  <si>
    <t>tussenverdieping</t>
  </si>
  <si>
    <t>Plafond</t>
  </si>
  <si>
    <t xml:space="preserve">geïsoleerd (onder niet </t>
  </si>
  <si>
    <t>verwarmde ruimte)</t>
  </si>
  <si>
    <t>ander</t>
  </si>
  <si>
    <t>Dak</t>
  </si>
  <si>
    <t>geïsoleerd 15 cm</t>
  </si>
  <si>
    <t>geïsoleerd 10 cm</t>
  </si>
  <si>
    <t>geïsoleerd 5 cm</t>
  </si>
  <si>
    <t>licht beton 15 cm</t>
  </si>
  <si>
    <t>zwaar beton 15 cm</t>
  </si>
  <si>
    <t>Infiltraties</t>
  </si>
  <si>
    <t>k-waarde</t>
  </si>
  <si>
    <t>W/m²K</t>
  </si>
  <si>
    <t>m²</t>
  </si>
  <si>
    <t>delta T</t>
  </si>
  <si>
    <t>°C</t>
  </si>
  <si>
    <t>Watt</t>
  </si>
  <si>
    <t>TOTAAL</t>
  </si>
  <si>
    <t>W/m²</t>
  </si>
  <si>
    <t>Opp. m²:</t>
  </si>
  <si>
    <t>Enkel geldig ter indicatie. Controle verplicht !</t>
  </si>
  <si>
    <t>KOELLASTBEREKENING</t>
  </si>
  <si>
    <t xml:space="preserve">BUITENTEMPERATUUR: 30°C      RUIMTETEMPERATUUR: 24 °C, 50 % R.V.  </t>
  </si>
  <si>
    <t>NO of Z</t>
  </si>
  <si>
    <t>(zonbestraald)</t>
  </si>
  <si>
    <t>O-ZO of ZW</t>
  </si>
  <si>
    <t>W</t>
  </si>
  <si>
    <t>NW</t>
  </si>
  <si>
    <t>2 Alle andere vensters niet onder pt. 1</t>
  </si>
  <si>
    <t>of m²</t>
  </si>
  <si>
    <t xml:space="preserve">MAX </t>
  </si>
  <si>
    <t>WATT</t>
  </si>
  <si>
    <t>COEF-</t>
  </si>
  <si>
    <t>FICIENT</t>
  </si>
  <si>
    <t>EEN-</t>
  </si>
  <si>
    <t>HEDEN</t>
  </si>
  <si>
    <t>NW of O of ZO</t>
  </si>
  <si>
    <t>W of ZW</t>
  </si>
  <si>
    <t>Z</t>
  </si>
  <si>
    <t xml:space="preserve">- plafond onder zolder </t>
  </si>
  <si>
    <t>- plafond palend aan niet geklimatiseerde ruimte</t>
  </si>
  <si>
    <t>- vlak dak</t>
  </si>
  <si>
    <t>zware constructie</t>
  </si>
  <si>
    <t>- vlak dak met vals plafond</t>
  </si>
  <si>
    <t>of lichte constructie</t>
  </si>
  <si>
    <t>- op niet geklimatiseerde ruimte</t>
  </si>
  <si>
    <t>- op stookruimte</t>
  </si>
  <si>
    <t>naar buiten</t>
  </si>
  <si>
    <t>niet geklimat. ruimte</t>
  </si>
  <si>
    <t>pers.</t>
  </si>
  <si>
    <t>indien rokers</t>
  </si>
  <si>
    <t>ONTVOCHTIGINGSCOEFFICIENT BATTERIJ</t>
  </si>
  <si>
    <t>x 1.2</t>
  </si>
  <si>
    <t xml:space="preserve"> </t>
  </si>
  <si>
    <t>standaard</t>
  </si>
  <si>
    <t>TL-, spot</t>
  </si>
  <si>
    <t>1 Vensters</t>
  </si>
  <si>
    <t xml:space="preserve">  Koepels</t>
  </si>
  <si>
    <t>3 Buitenmuren</t>
  </si>
  <si>
    <t>5 Binnenwanden</t>
  </si>
  <si>
    <t>6 Plafond of dak</t>
  </si>
  <si>
    <t>7 Vloer</t>
  </si>
  <si>
    <t>8 Deuren</t>
  </si>
  <si>
    <t>9 Verlichting</t>
  </si>
  <si>
    <t>10 Andere warmtebronnen</t>
  </si>
  <si>
    <t>11 Bezetting</t>
  </si>
  <si>
    <t>12 Ventilatie</t>
  </si>
  <si>
    <r>
      <t>Volume m</t>
    </r>
    <r>
      <rPr>
        <b/>
        <vertAlign val="superscript"/>
        <sz val="12"/>
        <rFont val="Calibri"/>
        <family val="2"/>
      </rPr>
      <t>3</t>
    </r>
    <r>
      <rPr>
        <b/>
        <sz val="12"/>
        <rFont val="Calibri"/>
        <family val="2"/>
      </rPr>
      <t>:</t>
    </r>
  </si>
  <si>
    <r>
      <t xml:space="preserve">4 Andere buitenmuren   </t>
    </r>
    <r>
      <rPr>
        <sz val="12"/>
        <rFont val="Calibri"/>
        <family val="2"/>
      </rPr>
      <t>niet onder pt.3</t>
    </r>
  </si>
  <si>
    <r>
      <t>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/h</t>
    </r>
  </si>
  <si>
    <r>
      <t>W/m</t>
    </r>
    <r>
      <rPr>
        <b/>
        <vertAlign val="superscript"/>
        <sz val="14"/>
        <rFont val="Calibri"/>
        <family val="2"/>
      </rPr>
      <t>3</t>
    </r>
  </si>
  <si>
    <t>volume/u</t>
  </si>
  <si>
    <t>BUITENTEMPERATUUR -8°C          RUIMTETEMPERATUUR 21°C, 50%R.V.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</si>
</sst>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FB&quot;_-;\-* #,##0.00\ &quot;FB&quot;_-;_-* &quot;-&quot;??\ &quot;FB&quot;_-;_-@_-"/>
    <numFmt numFmtId="165" formatCode="0.0"/>
  </numFmts>
  <fonts count="23" x14ac:knownFonts="1">
    <font>
      <sz val="12"/>
      <name val="Arial"/>
    </font>
    <font>
      <sz val="12"/>
      <name val="Arial"/>
      <family val="2"/>
    </font>
    <font>
      <sz val="8"/>
      <name val="Wingdings"/>
      <charset val="2"/>
    </font>
    <font>
      <b/>
      <i/>
      <sz val="12"/>
      <name val="Arial"/>
      <family val="2"/>
    </font>
    <font>
      <b/>
      <i/>
      <sz val="2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b/>
      <vertAlign val="superscript"/>
      <sz val="14"/>
      <name val="Calibri"/>
      <family val="2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5" fillId="0" borderId="0" xfId="0" applyFont="1" applyBorder="1"/>
    <xf numFmtId="0" fontId="0" fillId="0" borderId="0" xfId="0" applyBorder="1"/>
    <xf numFmtId="0" fontId="6" fillId="0" borderId="0" xfId="0" applyFont="1"/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2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9" fillId="2" borderId="0" xfId="0" applyFont="1" applyFill="1" applyBorder="1"/>
    <xf numFmtId="0" fontId="16" fillId="2" borderId="0" xfId="0" applyFont="1" applyFill="1" applyBorder="1"/>
    <xf numFmtId="0" fontId="17" fillId="2" borderId="5" xfId="0" applyFont="1" applyFill="1" applyBorder="1"/>
    <xf numFmtId="0" fontId="16" fillId="2" borderId="6" xfId="0" applyFont="1" applyFill="1" applyBorder="1"/>
    <xf numFmtId="0" fontId="16" fillId="2" borderId="7" xfId="0" applyFont="1" applyFill="1" applyBorder="1"/>
    <xf numFmtId="0" fontId="16" fillId="2" borderId="1" xfId="0" applyFont="1" applyFill="1" applyBorder="1"/>
    <xf numFmtId="0" fontId="16" fillId="2" borderId="8" xfId="0" applyFont="1" applyFill="1" applyBorder="1"/>
    <xf numFmtId="0" fontId="18" fillId="2" borderId="4" xfId="0" applyFont="1" applyFill="1" applyBorder="1"/>
    <xf numFmtId="0" fontId="18" fillId="2" borderId="5" xfId="0" applyFont="1" applyFill="1" applyBorder="1"/>
    <xf numFmtId="0" fontId="18" fillId="2" borderId="5" xfId="0" applyFont="1" applyFill="1" applyBorder="1" applyAlignment="1">
      <alignment horizontal="left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0" fontId="18" fillId="0" borderId="8" xfId="0" applyFont="1" applyBorder="1"/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/>
    <xf numFmtId="0" fontId="16" fillId="0" borderId="0" xfId="0" applyFont="1" applyBorder="1"/>
    <xf numFmtId="0" fontId="16" fillId="2" borderId="11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1" fontId="16" fillId="0" borderId="13" xfId="0" applyNumberFormat="1" applyFont="1" applyBorder="1" applyAlignment="1">
      <alignment horizontal="right"/>
    </xf>
    <xf numFmtId="0" fontId="16" fillId="2" borderId="14" xfId="0" applyFont="1" applyFill="1" applyBorder="1" applyAlignment="1">
      <alignment horizontal="center"/>
    </xf>
    <xf numFmtId="0" fontId="16" fillId="2" borderId="5" xfId="0" applyFont="1" applyFill="1" applyBorder="1"/>
    <xf numFmtId="0" fontId="16" fillId="0" borderId="1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16" fillId="2" borderId="5" xfId="1" applyFont="1" applyFill="1" applyBorder="1"/>
    <xf numFmtId="164" fontId="16" fillId="2" borderId="0" xfId="1" applyFont="1" applyFill="1" applyBorder="1"/>
    <xf numFmtId="0" fontId="16" fillId="2" borderId="16" xfId="0" applyFont="1" applyFill="1" applyBorder="1" applyAlignment="1">
      <alignment horizontal="center"/>
    </xf>
    <xf numFmtId="1" fontId="16" fillId="2" borderId="17" xfId="0" applyNumberFormat="1" applyFont="1" applyFill="1" applyBorder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7" fillId="2" borderId="5" xfId="0" quotePrefix="1" applyFont="1" applyFill="1" applyBorder="1"/>
    <xf numFmtId="1" fontId="16" fillId="0" borderId="18" xfId="0" applyNumberFormat="1" applyFont="1" applyBorder="1" applyAlignment="1">
      <alignment horizontal="right"/>
    </xf>
    <xf numFmtId="0" fontId="16" fillId="2" borderId="19" xfId="0" applyFont="1" applyFill="1" applyBorder="1"/>
    <xf numFmtId="0" fontId="16" fillId="2" borderId="5" xfId="0" quotePrefix="1" applyFont="1" applyFill="1" applyBorder="1"/>
    <xf numFmtId="0" fontId="16" fillId="2" borderId="15" xfId="0" applyFont="1" applyFill="1" applyBorder="1" applyAlignment="1">
      <alignment horizontal="center"/>
    </xf>
    <xf numFmtId="0" fontId="16" fillId="2" borderId="20" xfId="0" applyFont="1" applyFill="1" applyBorder="1"/>
    <xf numFmtId="0" fontId="16" fillId="2" borderId="0" xfId="0" applyFont="1" applyFill="1"/>
    <xf numFmtId="1" fontId="20" fillId="5" borderId="4" xfId="0" applyNumberFormat="1" applyFont="1" applyFill="1" applyBorder="1" applyAlignment="1">
      <alignment horizontal="center"/>
    </xf>
    <xf numFmtId="0" fontId="16" fillId="5" borderId="0" xfId="0" applyFont="1" applyFill="1"/>
    <xf numFmtId="1" fontId="20" fillId="5" borderId="6" xfId="0" applyNumberFormat="1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16" fillId="5" borderId="1" xfId="0" applyFont="1" applyFill="1" applyBorder="1"/>
    <xf numFmtId="0" fontId="20" fillId="5" borderId="8" xfId="0" applyFont="1" applyFill="1" applyBorder="1" applyAlignment="1">
      <alignment horizontal="center"/>
    </xf>
    <xf numFmtId="0" fontId="15" fillId="2" borderId="5" xfId="0" applyFont="1" applyFill="1" applyBorder="1"/>
    <xf numFmtId="0" fontId="21" fillId="2" borderId="5" xfId="0" applyFont="1" applyFill="1" applyBorder="1"/>
    <xf numFmtId="0" fontId="16" fillId="2" borderId="3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left"/>
    </xf>
    <xf numFmtId="0" fontId="16" fillId="2" borderId="21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20" fillId="2" borderId="5" xfId="0" applyFont="1" applyFill="1" applyBorder="1"/>
    <xf numFmtId="0" fontId="16" fillId="2" borderId="3" xfId="0" applyFont="1" applyFill="1" applyBorder="1"/>
    <xf numFmtId="0" fontId="22" fillId="2" borderId="7" xfId="0" applyFont="1" applyFill="1" applyBorder="1"/>
    <xf numFmtId="0" fontId="22" fillId="2" borderId="1" xfId="0" applyFont="1" applyFill="1" applyBorder="1"/>
    <xf numFmtId="0" fontId="16" fillId="2" borderId="1" xfId="0" applyFont="1" applyFill="1" applyBorder="1" applyAlignment="1">
      <alignment horizontal="center"/>
    </xf>
    <xf numFmtId="1" fontId="20" fillId="8" borderId="4" xfId="0" applyNumberFormat="1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1" fontId="20" fillId="8" borderId="2" xfId="0" applyNumberFormat="1" applyFont="1" applyFill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8" fillId="2" borderId="17" xfId="0" applyFont="1" applyFill="1" applyBorder="1"/>
    <xf numFmtId="0" fontId="16" fillId="2" borderId="23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1" fontId="16" fillId="0" borderId="10" xfId="0" applyNumberFormat="1" applyFont="1" applyBorder="1" applyAlignment="1">
      <alignment horizontal="right"/>
    </xf>
    <xf numFmtId="0" fontId="18" fillId="2" borderId="24" xfId="0" applyFont="1" applyFill="1" applyBorder="1"/>
    <xf numFmtId="0" fontId="16" fillId="2" borderId="25" xfId="0" applyFont="1" applyFill="1" applyBorder="1"/>
    <xf numFmtId="0" fontId="16" fillId="0" borderId="23" xfId="0" applyFont="1" applyBorder="1" applyAlignment="1">
      <alignment horizontal="center"/>
    </xf>
    <xf numFmtId="0" fontId="16" fillId="0" borderId="26" xfId="0" applyFont="1" applyBorder="1" applyAlignment="1">
      <alignment horizontal="right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29" xfId="0" applyNumberFormat="1" applyFont="1" applyBorder="1" applyAlignment="1">
      <alignment horizontal="right"/>
    </xf>
    <xf numFmtId="0" fontId="16" fillId="0" borderId="1" xfId="0" applyFont="1" applyBorder="1"/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" fontId="16" fillId="0" borderId="32" xfId="0" applyNumberFormat="1" applyFont="1" applyBorder="1" applyAlignment="1">
      <alignment horizontal="right"/>
    </xf>
    <xf numFmtId="0" fontId="16" fillId="4" borderId="33" xfId="0" applyFont="1" applyFill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1" fontId="16" fillId="0" borderId="36" xfId="0" applyNumberFormat="1" applyFont="1" applyBorder="1" applyAlignment="1">
      <alignment horizontal="right"/>
    </xf>
    <xf numFmtId="0" fontId="16" fillId="2" borderId="37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1" fontId="16" fillId="2" borderId="38" xfId="0" applyNumberFormat="1" applyFont="1" applyFill="1" applyBorder="1" applyAlignment="1">
      <alignment horizontal="right"/>
    </xf>
    <xf numFmtId="0" fontId="16" fillId="2" borderId="7" xfId="0" quotePrefix="1" applyFont="1" applyFill="1" applyBorder="1"/>
    <xf numFmtId="0" fontId="16" fillId="0" borderId="3" xfId="0" applyFont="1" applyBorder="1"/>
    <xf numFmtId="0" fontId="16" fillId="0" borderId="1" xfId="0" quotePrefix="1" applyFont="1" applyBorder="1"/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1" fontId="16" fillId="0" borderId="41" xfId="0" applyNumberFormat="1" applyFont="1" applyBorder="1" applyAlignment="1">
      <alignment horizontal="right"/>
    </xf>
    <xf numFmtId="0" fontId="18" fillId="0" borderId="4" xfId="0" applyFont="1" applyBorder="1"/>
    <xf numFmtId="0" fontId="16" fillId="2" borderId="42" xfId="0" applyFont="1" applyFill="1" applyBorder="1"/>
    <xf numFmtId="1" fontId="16" fillId="2" borderId="42" xfId="0" applyNumberFormat="1" applyFont="1" applyFill="1" applyBorder="1" applyAlignment="1">
      <alignment horizontal="right"/>
    </xf>
    <xf numFmtId="0" fontId="16" fillId="2" borderId="34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6" fillId="2" borderId="43" xfId="0" applyFont="1" applyFill="1" applyBorder="1"/>
    <xf numFmtId="0" fontId="18" fillId="2" borderId="42" xfId="0" applyFont="1" applyFill="1" applyBorder="1"/>
    <xf numFmtId="0" fontId="16" fillId="0" borderId="42" xfId="0" applyFont="1" applyBorder="1" applyAlignment="1">
      <alignment horizontal="center"/>
    </xf>
    <xf numFmtId="1" fontId="16" fillId="0" borderId="42" xfId="0" applyNumberFormat="1" applyFont="1" applyBorder="1" applyAlignment="1">
      <alignment horizontal="right"/>
    </xf>
    <xf numFmtId="0" fontId="18" fillId="2" borderId="3" xfId="0" applyFont="1" applyFill="1" applyBorder="1"/>
    <xf numFmtId="0" fontId="16" fillId="0" borderId="3" xfId="0" applyFont="1" applyBorder="1" applyAlignment="1">
      <alignment horizontal="center"/>
    </xf>
    <xf numFmtId="1" fontId="16" fillId="0" borderId="3" xfId="0" applyNumberFormat="1" applyFont="1" applyBorder="1" applyAlignment="1">
      <alignment horizontal="right"/>
    </xf>
    <xf numFmtId="0" fontId="18" fillId="2" borderId="44" xfId="0" applyFont="1" applyFill="1" applyBorder="1"/>
    <xf numFmtId="0" fontId="16" fillId="2" borderId="42" xfId="0" applyFont="1" applyFill="1" applyBorder="1" applyAlignment="1">
      <alignment horizontal="right"/>
    </xf>
    <xf numFmtId="1" fontId="16" fillId="7" borderId="39" xfId="0" applyNumberFormat="1" applyFont="1" applyFill="1" applyBorder="1"/>
    <xf numFmtId="0" fontId="16" fillId="0" borderId="42" xfId="0" applyFont="1" applyBorder="1"/>
    <xf numFmtId="1" fontId="16" fillId="0" borderId="42" xfId="0" applyNumberFormat="1" applyFont="1" applyFill="1" applyBorder="1" applyAlignment="1">
      <alignment horizontal="center"/>
    </xf>
    <xf numFmtId="1" fontId="16" fillId="0" borderId="3" xfId="0" applyNumberFormat="1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2" fontId="16" fillId="3" borderId="33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165" fontId="18" fillId="0" borderId="8" xfId="0" applyNumberFormat="1" applyFont="1" applyBorder="1"/>
    <xf numFmtId="4" fontId="16" fillId="0" borderId="42" xfId="0" applyNumberFormat="1" applyFont="1" applyFill="1" applyBorder="1" applyAlignment="1">
      <alignment horizontal="center"/>
    </xf>
    <xf numFmtId="4" fontId="16" fillId="0" borderId="3" xfId="0" applyNumberFormat="1" applyFont="1" applyFill="1" applyBorder="1" applyAlignment="1">
      <alignment horizontal="center"/>
    </xf>
    <xf numFmtId="0" fontId="16" fillId="0" borderId="46" xfId="0" applyFont="1" applyBorder="1"/>
    <xf numFmtId="0" fontId="22" fillId="0" borderId="0" xfId="0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/>
    <xf numFmtId="165" fontId="18" fillId="0" borderId="0" xfId="0" applyNumberFormat="1" applyFont="1" applyAlignment="1" applyProtection="1">
      <alignment horizontal="center"/>
      <protection locked="0"/>
    </xf>
    <xf numFmtId="165" fontId="18" fillId="0" borderId="1" xfId="0" applyNumberFormat="1" applyFont="1" applyBorder="1" applyAlignment="1" applyProtection="1">
      <alignment horizontal="center"/>
      <protection locked="0"/>
    </xf>
    <xf numFmtId="0" fontId="16" fillId="4" borderId="34" xfId="0" applyFont="1" applyFill="1" applyBorder="1" applyAlignment="1" applyProtection="1">
      <alignment horizontal="center"/>
      <protection locked="0"/>
    </xf>
    <xf numFmtId="0" fontId="16" fillId="4" borderId="14" xfId="0" applyFont="1" applyFill="1" applyBorder="1" applyAlignment="1" applyProtection="1">
      <alignment horizontal="center"/>
      <protection locked="0"/>
    </xf>
    <xf numFmtId="0" fontId="16" fillId="4" borderId="27" xfId="0" applyFont="1" applyFill="1" applyBorder="1" applyAlignment="1" applyProtection="1">
      <alignment horizontal="center"/>
      <protection locked="0"/>
    </xf>
    <xf numFmtId="0" fontId="16" fillId="4" borderId="35" xfId="0" applyFont="1" applyFill="1" applyBorder="1" applyAlignment="1" applyProtection="1">
      <alignment horizontal="center"/>
      <protection locked="0"/>
    </xf>
    <xf numFmtId="0" fontId="16" fillId="4" borderId="15" xfId="0" applyFont="1" applyFill="1" applyBorder="1" applyAlignment="1" applyProtection="1">
      <alignment horizontal="center"/>
      <protection locked="0"/>
    </xf>
    <xf numFmtId="0" fontId="16" fillId="4" borderId="23" xfId="0" applyFont="1" applyFill="1" applyBorder="1" applyAlignment="1" applyProtection="1">
      <alignment horizontal="center"/>
      <protection locked="0"/>
    </xf>
    <xf numFmtId="0" fontId="16" fillId="4" borderId="12" xfId="0" applyFont="1" applyFill="1" applyBorder="1" applyAlignment="1" applyProtection="1">
      <alignment horizontal="center"/>
      <protection locked="0"/>
    </xf>
    <xf numFmtId="0" fontId="16" fillId="4" borderId="16" xfId="0" applyFont="1" applyFill="1" applyBorder="1" applyAlignment="1" applyProtection="1">
      <alignment horizontal="center"/>
    </xf>
    <xf numFmtId="0" fontId="16" fillId="4" borderId="39" xfId="0" applyFont="1" applyFill="1" applyBorder="1" applyAlignment="1" applyProtection="1">
      <alignment horizontal="center"/>
      <protection locked="0"/>
    </xf>
    <xf numFmtId="0" fontId="16" fillId="4" borderId="35" xfId="0" applyFont="1" applyFill="1" applyBorder="1" applyProtection="1">
      <protection locked="0"/>
    </xf>
    <xf numFmtId="0" fontId="16" fillId="4" borderId="30" xfId="0" applyFont="1" applyFill="1" applyBorder="1" applyProtection="1">
      <protection locked="0"/>
    </xf>
    <xf numFmtId="4" fontId="16" fillId="6" borderId="35" xfId="0" applyNumberFormat="1" applyFont="1" applyFill="1" applyBorder="1" applyAlignment="1" applyProtection="1">
      <alignment horizontal="center"/>
      <protection locked="0"/>
    </xf>
    <xf numFmtId="4" fontId="16" fillId="6" borderId="12" xfId="0" applyNumberFormat="1" applyFont="1" applyFill="1" applyBorder="1" applyAlignment="1" applyProtection="1">
      <alignment horizontal="center"/>
      <protection locked="0"/>
    </xf>
    <xf numFmtId="4" fontId="16" fillId="6" borderId="15" xfId="0" applyNumberFormat="1" applyFont="1" applyFill="1" applyBorder="1" applyAlignment="1" applyProtection="1">
      <alignment horizontal="center"/>
      <protection locked="0"/>
    </xf>
    <xf numFmtId="4" fontId="16" fillId="6" borderId="28" xfId="0" applyNumberFormat="1" applyFont="1" applyFill="1" applyBorder="1" applyAlignment="1" applyProtection="1">
      <alignment horizontal="center"/>
      <protection locked="0"/>
    </xf>
    <xf numFmtId="4" fontId="16" fillId="6" borderId="14" xfId="0" applyNumberFormat="1" applyFont="1" applyFill="1" applyBorder="1" applyAlignment="1" applyProtection="1">
      <alignment horizontal="center"/>
      <protection locked="0"/>
    </xf>
    <xf numFmtId="4" fontId="16" fillId="6" borderId="11" xfId="0" applyNumberFormat="1" applyFont="1" applyFill="1" applyBorder="1" applyAlignment="1" applyProtection="1">
      <alignment horizontal="center"/>
      <protection locked="0"/>
    </xf>
    <xf numFmtId="4" fontId="16" fillId="6" borderId="27" xfId="0" applyNumberFormat="1" applyFont="1" applyFill="1" applyBorder="1" applyAlignment="1" applyProtection="1">
      <alignment horizontal="center"/>
      <protection locked="0"/>
    </xf>
    <xf numFmtId="2" fontId="16" fillId="6" borderId="40" xfId="0" applyNumberFormat="1" applyFont="1" applyFill="1" applyBorder="1" applyAlignment="1" applyProtection="1">
      <alignment horizontal="center"/>
      <protection locked="0"/>
    </xf>
    <xf numFmtId="2" fontId="16" fillId="3" borderId="34" xfId="0" applyNumberFormat="1" applyFont="1" applyFill="1" applyBorder="1" applyAlignment="1" applyProtection="1">
      <alignment horizontal="center"/>
      <protection locked="0"/>
    </xf>
    <xf numFmtId="2" fontId="16" fillId="3" borderId="14" xfId="0" applyNumberFormat="1" applyFont="1" applyFill="1" applyBorder="1" applyAlignment="1" applyProtection="1">
      <alignment horizontal="center"/>
      <protection locked="0"/>
    </xf>
    <xf numFmtId="2" fontId="16" fillId="3" borderId="27" xfId="0" applyNumberFormat="1" applyFont="1" applyFill="1" applyBorder="1" applyAlignment="1" applyProtection="1">
      <alignment horizontal="center"/>
      <protection locked="0"/>
    </xf>
    <xf numFmtId="2" fontId="16" fillId="3" borderId="35" xfId="0" applyNumberFormat="1" applyFont="1" applyFill="1" applyBorder="1" applyAlignment="1" applyProtection="1">
      <alignment horizontal="center"/>
      <protection locked="0"/>
    </xf>
    <xf numFmtId="2" fontId="16" fillId="3" borderId="15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2" xfId="0" applyNumberFormat="1" applyFont="1" applyFill="1" applyBorder="1" applyAlignment="1" applyProtection="1">
      <alignment horizontal="center"/>
      <protection locked="0"/>
    </xf>
    <xf numFmtId="2" fontId="16" fillId="3" borderId="28" xfId="0" applyNumberFormat="1" applyFont="1" applyFill="1" applyBorder="1" applyAlignment="1" applyProtection="1">
      <alignment horizontal="center"/>
      <protection locked="0"/>
    </xf>
    <xf numFmtId="2" fontId="16" fillId="3" borderId="40" xfId="0" applyNumberFormat="1" applyFont="1" applyFill="1" applyBorder="1" applyAlignment="1" applyProtection="1">
      <alignment horizontal="center"/>
      <protection locked="0"/>
    </xf>
    <xf numFmtId="2" fontId="16" fillId="3" borderId="31" xfId="0" applyNumberFormat="1" applyFont="1" applyFill="1" applyBorder="1" applyAlignment="1" applyProtection="1">
      <alignment horizontal="center"/>
      <protection locked="0"/>
    </xf>
    <xf numFmtId="1" fontId="16" fillId="7" borderId="35" xfId="0" applyNumberFormat="1" applyFont="1" applyFill="1" applyBorder="1" applyAlignment="1" applyProtection="1">
      <alignment horizontal="center"/>
      <protection locked="0"/>
    </xf>
    <xf numFmtId="1" fontId="16" fillId="7" borderId="12" xfId="0" applyNumberFormat="1" applyFont="1" applyFill="1" applyBorder="1" applyAlignment="1" applyProtection="1">
      <alignment horizontal="center"/>
      <protection locked="0"/>
    </xf>
    <xf numFmtId="1" fontId="16" fillId="7" borderId="15" xfId="0" applyNumberFormat="1" applyFont="1" applyFill="1" applyBorder="1" applyAlignment="1" applyProtection="1">
      <alignment horizontal="center"/>
      <protection locked="0"/>
    </xf>
    <xf numFmtId="1" fontId="16" fillId="7" borderId="28" xfId="0" applyNumberFormat="1" applyFont="1" applyFill="1" applyBorder="1" applyAlignment="1" applyProtection="1">
      <alignment horizontal="center"/>
      <protection locked="0"/>
    </xf>
    <xf numFmtId="1" fontId="16" fillId="7" borderId="14" xfId="0" applyNumberFormat="1" applyFont="1" applyFill="1" applyBorder="1" applyAlignment="1" applyProtection="1">
      <alignment horizontal="center"/>
      <protection locked="0"/>
    </xf>
    <xf numFmtId="1" fontId="16" fillId="7" borderId="11" xfId="0" applyNumberFormat="1" applyFont="1" applyFill="1" applyBorder="1" applyAlignment="1" applyProtection="1">
      <alignment horizontal="center"/>
      <protection locked="0"/>
    </xf>
    <xf numFmtId="1" fontId="16" fillId="7" borderId="27" xfId="0" applyNumberFormat="1" applyFont="1" applyFill="1" applyBorder="1" applyAlignment="1" applyProtection="1">
      <alignment horizontal="center"/>
      <protection locked="0"/>
    </xf>
    <xf numFmtId="1" fontId="16" fillId="7" borderId="39" xfId="0" applyNumberFormat="1" applyFont="1" applyFill="1" applyBorder="1" applyAlignment="1" applyProtection="1">
      <alignment horizontal="center"/>
      <protection locked="0"/>
    </xf>
    <xf numFmtId="0" fontId="19" fillId="0" borderId="3" xfId="0" applyFont="1" applyFill="1" applyBorder="1" applyAlignment="1"/>
    <xf numFmtId="0" fontId="0" fillId="0" borderId="3" xfId="0" applyBorder="1" applyAlignment="1"/>
    <xf numFmtId="0" fontId="18" fillId="0" borderId="42" xfId="0" applyFont="1" applyFill="1" applyBorder="1" applyAlignment="1">
      <alignment horizontal="left"/>
    </xf>
    <xf numFmtId="0" fontId="0" fillId="0" borderId="42" xfId="0" applyFill="1" applyBorder="1" applyAlignment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17" fillId="2" borderId="5" xfId="0" quotePrefix="1" applyFont="1" applyFill="1" applyBorder="1" applyAlignment="1">
      <alignment horizontal="left"/>
    </xf>
    <xf numFmtId="0" fontId="17" fillId="2" borderId="0" xfId="0" quotePrefix="1" applyFont="1" applyFill="1" applyBorder="1" applyAlignment="1">
      <alignment horizontal="left"/>
    </xf>
    <xf numFmtId="0" fontId="16" fillId="2" borderId="5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16" fillId="2" borderId="7" xfId="0" quotePrefix="1" applyFont="1" applyFill="1" applyBorder="1" applyAlignment="1">
      <alignment horizontal="left"/>
    </xf>
    <xf numFmtId="0" fontId="16" fillId="2" borderId="1" xfId="0" quotePrefix="1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0" borderId="44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18" fillId="0" borderId="47" xfId="0" applyFont="1" applyBorder="1" applyAlignment="1">
      <alignment horizontal="left"/>
    </xf>
    <xf numFmtId="0" fontId="18" fillId="2" borderId="42" xfId="0" applyFont="1" applyFill="1" applyBorder="1" applyAlignment="1">
      <alignment horizontal="left"/>
    </xf>
    <xf numFmtId="0" fontId="0" fillId="0" borderId="42" xfId="0" applyBorder="1" applyAlignment="1"/>
    <xf numFmtId="0" fontId="0" fillId="0" borderId="0" xfId="0" applyAlignment="1"/>
    <xf numFmtId="0" fontId="18" fillId="0" borderId="21" xfId="0" applyFont="1" applyFill="1" applyBorder="1" applyAlignment="1">
      <alignment horizontal="left"/>
    </xf>
    <xf numFmtId="0" fontId="0" fillId="0" borderId="21" xfId="0" applyFill="1" applyBorder="1" applyAlignment="1"/>
    <xf numFmtId="0" fontId="18" fillId="0" borderId="42" xfId="0" applyFont="1" applyFill="1" applyBorder="1" applyAlignment="1" applyProtection="1">
      <alignment horizontal="left"/>
    </xf>
    <xf numFmtId="0" fontId="0" fillId="0" borderId="42" xfId="0" applyFill="1" applyBorder="1" applyAlignment="1" applyProtection="1"/>
    <xf numFmtId="0" fontId="18" fillId="0" borderId="3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2" borderId="7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3" xfId="0" applyFont="1" applyFill="1" applyBorder="1" applyAlignment="1"/>
    <xf numFmtId="0" fontId="0" fillId="0" borderId="1" xfId="0" applyBorder="1" applyAlignment="1"/>
    <xf numFmtId="0" fontId="18" fillId="0" borderId="51" xfId="0" applyFont="1" applyBorder="1" applyAlignment="1">
      <alignment horizontal="left"/>
    </xf>
    <xf numFmtId="0" fontId="18" fillId="0" borderId="52" xfId="0" applyFont="1" applyBorder="1" applyAlignment="1">
      <alignment horizontal="left"/>
    </xf>
    <xf numFmtId="0" fontId="18" fillId="0" borderId="53" xfId="0" applyFont="1" applyBorder="1" applyAlignment="1">
      <alignment horizontal="left"/>
    </xf>
    <xf numFmtId="0" fontId="15" fillId="2" borderId="4" xfId="0" applyFont="1" applyFill="1" applyBorder="1" applyAlignment="1"/>
    <xf numFmtId="0" fontId="0" fillId="0" borderId="2" xfId="0" applyBorder="1" applyAlignment="1"/>
    <xf numFmtId="0" fontId="17" fillId="2" borderId="5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7" fillId="0" borderId="5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18" fillId="0" borderId="48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50" xfId="0" applyFont="1" applyBorder="1" applyAlignment="1">
      <alignment horizontal="left"/>
    </xf>
    <xf numFmtId="0" fontId="16" fillId="0" borderId="42" xfId="0" applyFont="1" applyFill="1" applyBorder="1" applyAlignment="1"/>
    <xf numFmtId="0" fontId="16" fillId="2" borderId="4" xfId="0" applyFont="1" applyFill="1" applyBorder="1" applyAlignment="1"/>
    <xf numFmtId="0" fontId="16" fillId="2" borderId="3" xfId="0" applyFont="1" applyFill="1" applyBorder="1" applyAlignment="1"/>
    <xf numFmtId="0" fontId="16" fillId="0" borderId="0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16" fillId="0" borderId="4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6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DE37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416717</xdr:colOff>
      <xdr:row>1</xdr:row>
      <xdr:rowOff>11908</xdr:rowOff>
    </xdr:from>
    <xdr:to>
      <xdr:col>7</xdr:col>
      <xdr:colOff>785813</xdr:colOff>
      <xdr:row>3</xdr:row>
      <xdr:rowOff>166687</xdr:rowOff>
    </xdr:to>
    <xdr:pic>
      <xdr:nvPicPr>
        <xdr:cNvPr id="2113" name="Picture 2">
          <a:extLst>
            <a:ext uri="{FF2B5EF4-FFF2-40B4-BE49-F238E27FC236}">
              <a16:creationId xmlns:a16="http://schemas.microsoft.com/office/drawing/2014/main" id="{4FD1807F-4489-4380-9416-8ECFBDD9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342" y="202408"/>
          <a:ext cx="1964534" cy="53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190498</xdr:colOff>
      <xdr:row>1</xdr:row>
      <xdr:rowOff>11902</xdr:rowOff>
    </xdr:from>
    <xdr:to>
      <xdr:col>4</xdr:col>
      <xdr:colOff>214310</xdr:colOff>
      <xdr:row>5</xdr:row>
      <xdr:rowOff>27812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E0D3923A-9C17-4F5F-BD56-3508DF05D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8" y="202402"/>
          <a:ext cx="3821906" cy="777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76081</xdr:colOff>
      <xdr:row>1</xdr:row>
      <xdr:rowOff>11906</xdr:rowOff>
    </xdr:from>
    <xdr:to>
      <xdr:col>7</xdr:col>
      <xdr:colOff>1000124</xdr:colOff>
      <xdr:row>3</xdr:row>
      <xdr:rowOff>169412</xdr:rowOff>
    </xdr:to>
    <xdr:pic>
      <xdr:nvPicPr>
        <xdr:cNvPr id="1073" name="Picture 4">
          <a:extLst>
            <a:ext uri="{FF2B5EF4-FFF2-40B4-BE49-F238E27FC236}">
              <a16:creationId xmlns:a16="http://schemas.microsoft.com/office/drawing/2014/main" id="{DB48CC87-7439-432D-B701-9ADA528F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0987" y="202406"/>
          <a:ext cx="1936075" cy="538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190498</xdr:colOff>
      <xdr:row>1</xdr:row>
      <xdr:rowOff>11908</xdr:rowOff>
    </xdr:from>
    <xdr:to>
      <xdr:col>5</xdr:col>
      <xdr:colOff>23810</xdr:colOff>
      <xdr:row>4</xdr:row>
      <xdr:rowOff>87349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9A5C265-5B1F-4DB3-84E1-E5D7CF0CD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8" y="202408"/>
          <a:ext cx="3821906" cy="777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J59"/>
  <sheetViews>
    <sheetView tabSelected="1" topLeftCell="A19" zoomScale="80" zoomScaleNormal="80" workbookViewId="0">
      <selection activeCell="G48" sqref="G48"/>
    </sheetView>
  </sheetViews>
  <sheetFormatPr defaultRowHeight="15" x14ac:dyDescent="0.2"/>
  <cols>
    <col min="1" max="1" width="10.6640625" customWidth="1"/>
    <col min="2" max="2" width="9.33203125" customWidth="1"/>
    <col min="3" max="3" width="16.33203125" customWidth="1"/>
    <col min="4" max="4" width="7.88671875" customWidth="1"/>
    <col min="5" max="5" width="9.5546875" customWidth="1"/>
    <col min="6" max="6" width="8.33203125" customWidth="1"/>
    <col min="7" max="7" width="10.33203125" customWidth="1"/>
    <col min="8" max="8" width="11.77734375" customWidth="1"/>
  </cols>
  <sheetData>
    <row r="1" spans="1:10" x14ac:dyDescent="0.2">
      <c r="A1" s="200"/>
      <c r="B1" s="200"/>
      <c r="C1" s="200"/>
      <c r="D1" s="200"/>
      <c r="E1" s="200"/>
      <c r="F1" s="200"/>
      <c r="G1" s="200"/>
      <c r="H1" s="200"/>
    </row>
    <row r="2" spans="1:10" x14ac:dyDescent="0.2">
      <c r="A2" s="200"/>
      <c r="B2" s="200"/>
      <c r="C2" s="200"/>
      <c r="D2" s="200"/>
      <c r="E2" s="200"/>
      <c r="F2" s="200"/>
      <c r="G2" s="200"/>
      <c r="H2" s="200"/>
    </row>
    <row r="3" spans="1:10" x14ac:dyDescent="0.2">
      <c r="A3" s="200"/>
      <c r="B3" s="200"/>
      <c r="C3" s="200"/>
      <c r="D3" s="200"/>
      <c r="E3" s="200"/>
      <c r="F3" s="200"/>
      <c r="G3" s="200"/>
      <c r="H3" s="200"/>
    </row>
    <row r="4" spans="1:10" x14ac:dyDescent="0.2">
      <c r="A4" s="200"/>
      <c r="B4" s="200"/>
      <c r="C4" s="200"/>
      <c r="D4" s="200"/>
      <c r="E4" s="200"/>
      <c r="F4" s="200"/>
      <c r="G4" s="200"/>
      <c r="H4" s="200"/>
    </row>
    <row r="5" spans="1:10" x14ac:dyDescent="0.2">
      <c r="A5" s="200"/>
      <c r="B5" s="200"/>
      <c r="C5" s="200"/>
      <c r="D5" s="200"/>
      <c r="E5" s="200"/>
      <c r="F5" s="200"/>
      <c r="G5" s="200"/>
      <c r="H5" s="200"/>
    </row>
    <row r="6" spans="1:10" ht="15.75" thickBot="1" x14ac:dyDescent="0.25">
      <c r="A6" s="200"/>
      <c r="B6" s="200"/>
      <c r="C6" s="200"/>
      <c r="D6" s="200"/>
      <c r="E6" s="200"/>
      <c r="F6" s="200"/>
      <c r="G6" s="200"/>
      <c r="H6" s="200"/>
    </row>
    <row r="7" spans="1:10" ht="23.25" x14ac:dyDescent="0.35">
      <c r="A7" s="216" t="s">
        <v>42</v>
      </c>
      <c r="B7" s="180"/>
      <c r="C7" s="180"/>
      <c r="D7" s="180"/>
      <c r="E7" s="180"/>
      <c r="F7" s="180"/>
      <c r="G7" s="180"/>
      <c r="H7" s="217"/>
      <c r="I7" s="2"/>
    </row>
    <row r="8" spans="1:10" x14ac:dyDescent="0.2">
      <c r="A8" s="218" t="s">
        <v>43</v>
      </c>
      <c r="B8" s="200"/>
      <c r="C8" s="200"/>
      <c r="D8" s="200"/>
      <c r="E8" s="200"/>
      <c r="F8" s="200"/>
      <c r="G8" s="200"/>
      <c r="H8" s="219"/>
      <c r="I8" s="2"/>
    </row>
    <row r="9" spans="1:10" ht="5.25" customHeight="1" thickBot="1" x14ac:dyDescent="0.25">
      <c r="A9" s="220"/>
      <c r="B9" s="212"/>
      <c r="C9" s="212"/>
      <c r="D9" s="212"/>
      <c r="E9" s="212"/>
      <c r="F9" s="212"/>
      <c r="G9" s="212"/>
      <c r="H9" s="221"/>
      <c r="I9" s="2"/>
    </row>
    <row r="10" spans="1:10" ht="15.75" x14ac:dyDescent="0.25">
      <c r="A10" s="25" t="s">
        <v>3</v>
      </c>
      <c r="B10" s="205" t="s">
        <v>74</v>
      </c>
      <c r="C10" s="205"/>
      <c r="D10" s="205"/>
      <c r="E10" s="26" t="s">
        <v>6</v>
      </c>
      <c r="F10" s="140"/>
      <c r="G10" s="26" t="s">
        <v>40</v>
      </c>
      <c r="H10" s="131">
        <f>F10*F11</f>
        <v>0</v>
      </c>
      <c r="I10" s="2"/>
    </row>
    <row r="11" spans="1:10" ht="18" x14ac:dyDescent="0.25">
      <c r="A11" s="27" t="s">
        <v>2</v>
      </c>
      <c r="B11" s="206"/>
      <c r="C11" s="206"/>
      <c r="D11" s="206"/>
      <c r="E11" s="26" t="s">
        <v>5</v>
      </c>
      <c r="F11" s="140"/>
      <c r="G11" s="26" t="s">
        <v>88</v>
      </c>
      <c r="H11" s="132">
        <f>H10*F12</f>
        <v>0</v>
      </c>
      <c r="I11" s="2"/>
    </row>
    <row r="12" spans="1:10" ht="16.5" thickBot="1" x14ac:dyDescent="0.3">
      <c r="A12" s="28" t="s">
        <v>1</v>
      </c>
      <c r="B12" s="207" t="s">
        <v>74</v>
      </c>
      <c r="C12" s="207"/>
      <c r="D12" s="208"/>
      <c r="E12" s="29" t="s">
        <v>4</v>
      </c>
      <c r="F12" s="141"/>
      <c r="G12" s="28"/>
      <c r="H12" s="133"/>
      <c r="I12" s="2"/>
    </row>
    <row r="13" spans="1:10" s="2" customFormat="1" ht="10.5" customHeight="1" x14ac:dyDescent="0.25">
      <c r="A13" s="211"/>
      <c r="B13" s="180"/>
      <c r="C13" s="180"/>
      <c r="D13" s="180"/>
      <c r="E13" s="201"/>
      <c r="F13" s="202"/>
      <c r="G13" s="202"/>
      <c r="H13" s="202"/>
    </row>
    <row r="14" spans="1:10" ht="15.75" x14ac:dyDescent="0.25">
      <c r="A14" s="200"/>
      <c r="B14" s="200"/>
      <c r="C14" s="200"/>
      <c r="D14" s="200"/>
      <c r="E14" s="31" t="s">
        <v>51</v>
      </c>
      <c r="F14" s="31" t="s">
        <v>53</v>
      </c>
      <c r="G14" s="31" t="s">
        <v>55</v>
      </c>
      <c r="H14" s="32"/>
      <c r="I14" s="2"/>
    </row>
    <row r="15" spans="1:10" ht="16.5" thickBot="1" x14ac:dyDescent="0.3">
      <c r="A15" s="212"/>
      <c r="B15" s="212"/>
      <c r="C15" s="212"/>
      <c r="D15" s="212"/>
      <c r="E15" s="80" t="s">
        <v>52</v>
      </c>
      <c r="F15" s="80" t="s">
        <v>54</v>
      </c>
      <c r="G15" s="80" t="s">
        <v>56</v>
      </c>
      <c r="H15" s="81" t="s">
        <v>38</v>
      </c>
      <c r="I15" s="2"/>
      <c r="J15" s="137"/>
    </row>
    <row r="16" spans="1:10" ht="15.75" x14ac:dyDescent="0.25">
      <c r="A16" s="193" t="s">
        <v>77</v>
      </c>
      <c r="B16" s="194"/>
      <c r="C16" s="104" t="s">
        <v>44</v>
      </c>
      <c r="D16" s="112" t="s">
        <v>34</v>
      </c>
      <c r="E16" s="98">
        <v>200</v>
      </c>
      <c r="F16" s="161">
        <v>1</v>
      </c>
      <c r="G16" s="142"/>
      <c r="H16" s="99">
        <f t="shared" ref="H16:H25" si="0">+E16*F16*G16</f>
        <v>0</v>
      </c>
      <c r="I16" s="2"/>
    </row>
    <row r="17" spans="1:9" ht="15.75" x14ac:dyDescent="0.25">
      <c r="A17" s="20" t="s">
        <v>45</v>
      </c>
      <c r="B17" s="19"/>
      <c r="C17" s="33" t="s">
        <v>46</v>
      </c>
      <c r="D17" s="37" t="s">
        <v>50</v>
      </c>
      <c r="E17" s="35">
        <v>250</v>
      </c>
      <c r="F17" s="162">
        <v>1</v>
      </c>
      <c r="G17" s="143"/>
      <c r="H17" s="36">
        <f t="shared" si="0"/>
        <v>0</v>
      </c>
      <c r="I17" s="2"/>
    </row>
    <row r="18" spans="1:9" ht="15.75" x14ac:dyDescent="0.25">
      <c r="A18" s="38"/>
      <c r="B18" s="19"/>
      <c r="C18" s="33" t="s">
        <v>47</v>
      </c>
      <c r="D18" s="37" t="s">
        <v>50</v>
      </c>
      <c r="E18" s="35">
        <v>300</v>
      </c>
      <c r="F18" s="162">
        <v>1</v>
      </c>
      <c r="G18" s="143"/>
      <c r="H18" s="36">
        <f t="shared" si="0"/>
        <v>0</v>
      </c>
      <c r="I18" s="2"/>
    </row>
    <row r="19" spans="1:9" ht="15.75" x14ac:dyDescent="0.25">
      <c r="A19" s="38"/>
      <c r="B19" s="19"/>
      <c r="C19" s="33" t="s">
        <v>48</v>
      </c>
      <c r="D19" s="82" t="s">
        <v>50</v>
      </c>
      <c r="E19" s="83">
        <v>180</v>
      </c>
      <c r="F19" s="162">
        <v>1</v>
      </c>
      <c r="G19" s="143"/>
      <c r="H19" s="84">
        <f t="shared" si="0"/>
        <v>0</v>
      </c>
      <c r="I19" s="2"/>
    </row>
    <row r="20" spans="1:9" ht="15.75" x14ac:dyDescent="0.25">
      <c r="A20" s="85" t="s">
        <v>49</v>
      </c>
      <c r="B20" s="86"/>
      <c r="C20" s="86"/>
      <c r="D20" s="41" t="s">
        <v>34</v>
      </c>
      <c r="E20" s="35">
        <v>60</v>
      </c>
      <c r="F20" s="162">
        <v>1</v>
      </c>
      <c r="G20" s="143"/>
      <c r="H20" s="49">
        <f t="shared" si="0"/>
        <v>0</v>
      </c>
      <c r="I20" s="2"/>
    </row>
    <row r="21" spans="1:9" ht="16.5" thickBot="1" x14ac:dyDescent="0.3">
      <c r="A21" s="209" t="s">
        <v>78</v>
      </c>
      <c r="B21" s="210"/>
      <c r="C21" s="210"/>
      <c r="D21" s="89" t="s">
        <v>34</v>
      </c>
      <c r="E21" s="90">
        <v>400</v>
      </c>
      <c r="F21" s="163">
        <v>1</v>
      </c>
      <c r="G21" s="144"/>
      <c r="H21" s="91">
        <f t="shared" si="0"/>
        <v>0</v>
      </c>
      <c r="I21" s="2"/>
    </row>
    <row r="22" spans="1:9" s="2" customFormat="1" ht="16.5" thickBot="1" x14ac:dyDescent="0.3">
      <c r="A22" s="203"/>
      <c r="B22" s="204"/>
      <c r="C22" s="204"/>
      <c r="D22" s="204"/>
      <c r="E22" s="204"/>
      <c r="F22" s="204"/>
      <c r="G22" s="204"/>
      <c r="H22" s="204"/>
    </row>
    <row r="23" spans="1:9" ht="15.75" x14ac:dyDescent="0.25">
      <c r="A23" s="193" t="s">
        <v>79</v>
      </c>
      <c r="B23" s="194"/>
      <c r="C23" s="136" t="s">
        <v>57</v>
      </c>
      <c r="D23" s="97" t="s">
        <v>34</v>
      </c>
      <c r="E23" s="98">
        <v>20</v>
      </c>
      <c r="F23" s="164">
        <v>1</v>
      </c>
      <c r="G23" s="145"/>
      <c r="H23" s="99">
        <f t="shared" si="0"/>
        <v>0</v>
      </c>
      <c r="I23" s="2"/>
    </row>
    <row r="24" spans="1:9" ht="15.75" x14ac:dyDescent="0.25">
      <c r="A24" s="42"/>
      <c r="B24" s="43"/>
      <c r="C24" s="33" t="s">
        <v>58</v>
      </c>
      <c r="D24" s="39" t="s">
        <v>34</v>
      </c>
      <c r="E24" s="40">
        <v>30</v>
      </c>
      <c r="F24" s="165">
        <v>1</v>
      </c>
      <c r="G24" s="146"/>
      <c r="H24" s="36">
        <f t="shared" si="0"/>
        <v>0</v>
      </c>
      <c r="I24" s="2"/>
    </row>
    <row r="25" spans="1:9" ht="15.75" x14ac:dyDescent="0.25">
      <c r="A25" s="42"/>
      <c r="B25" s="43"/>
      <c r="C25" s="33" t="s">
        <v>59</v>
      </c>
      <c r="D25" s="87" t="s">
        <v>34</v>
      </c>
      <c r="E25" s="83">
        <v>25</v>
      </c>
      <c r="F25" s="166">
        <v>1</v>
      </c>
      <c r="G25" s="147"/>
      <c r="H25" s="84">
        <f t="shared" si="0"/>
        <v>0</v>
      </c>
      <c r="I25" s="2"/>
    </row>
    <row r="26" spans="1:9" ht="15.75" x14ac:dyDescent="0.25">
      <c r="A26" s="213" t="s">
        <v>89</v>
      </c>
      <c r="B26" s="214"/>
      <c r="C26" s="215"/>
      <c r="D26" s="41" t="s">
        <v>34</v>
      </c>
      <c r="E26" s="35">
        <v>8</v>
      </c>
      <c r="F26" s="167">
        <v>1</v>
      </c>
      <c r="G26" s="143"/>
      <c r="H26" s="49">
        <f t="shared" ref="H26:H35" si="1">+E26*F26*G26</f>
        <v>0</v>
      </c>
      <c r="I26" s="2"/>
    </row>
    <row r="27" spans="1:9" ht="16.5" thickBot="1" x14ac:dyDescent="0.3">
      <c r="A27" s="224" t="s">
        <v>80</v>
      </c>
      <c r="B27" s="225"/>
      <c r="C27" s="226"/>
      <c r="D27" s="89" t="s">
        <v>34</v>
      </c>
      <c r="E27" s="90">
        <v>5</v>
      </c>
      <c r="F27" s="168">
        <v>1</v>
      </c>
      <c r="G27" s="144"/>
      <c r="H27" s="91">
        <f t="shared" si="1"/>
        <v>0</v>
      </c>
      <c r="I27" s="2"/>
    </row>
    <row r="28" spans="1:9" s="2" customFormat="1" ht="16.5" thickBot="1" x14ac:dyDescent="0.3">
      <c r="A28" s="181"/>
      <c r="B28" s="182"/>
      <c r="C28" s="182"/>
      <c r="D28" s="182"/>
      <c r="E28" s="182"/>
      <c r="F28" s="182"/>
      <c r="G28" s="182"/>
      <c r="H28" s="182"/>
    </row>
    <row r="29" spans="1:9" ht="15.75" x14ac:dyDescent="0.25">
      <c r="A29" s="193" t="s">
        <v>81</v>
      </c>
      <c r="B29" s="194"/>
      <c r="C29" s="194"/>
      <c r="D29" s="100"/>
      <c r="E29" s="101"/>
      <c r="F29" s="128"/>
      <c r="G29" s="96"/>
      <c r="H29" s="102"/>
      <c r="I29" s="2"/>
    </row>
    <row r="30" spans="1:9" ht="15.75" x14ac:dyDescent="0.25">
      <c r="A30" s="185" t="s">
        <v>61</v>
      </c>
      <c r="B30" s="186"/>
      <c r="C30" s="186"/>
      <c r="D30" s="39" t="s">
        <v>34</v>
      </c>
      <c r="E30" s="40">
        <v>4</v>
      </c>
      <c r="F30" s="165">
        <v>1</v>
      </c>
      <c r="G30" s="146"/>
      <c r="H30" s="36">
        <f t="shared" si="1"/>
        <v>0</v>
      </c>
      <c r="I30" s="2"/>
    </row>
    <row r="31" spans="1:9" ht="15.75" x14ac:dyDescent="0.25">
      <c r="A31" s="222" t="s">
        <v>60</v>
      </c>
      <c r="B31" s="223"/>
      <c r="C31" s="223"/>
      <c r="D31" s="41" t="s">
        <v>34</v>
      </c>
      <c r="E31" s="35">
        <v>30</v>
      </c>
      <c r="F31" s="167">
        <v>1</v>
      </c>
      <c r="G31" s="148"/>
      <c r="H31" s="36">
        <f t="shared" si="1"/>
        <v>0</v>
      </c>
      <c r="I31" s="2"/>
    </row>
    <row r="32" spans="1:9" ht="15.75" x14ac:dyDescent="0.25">
      <c r="A32" s="185" t="s">
        <v>62</v>
      </c>
      <c r="B32" s="186"/>
      <c r="C32" s="46" t="s">
        <v>63</v>
      </c>
      <c r="D32" s="41" t="s">
        <v>34</v>
      </c>
      <c r="E32" s="35">
        <v>40</v>
      </c>
      <c r="F32" s="167">
        <v>0.5</v>
      </c>
      <c r="G32" s="148"/>
      <c r="H32" s="36">
        <f t="shared" si="1"/>
        <v>0</v>
      </c>
      <c r="I32" s="2"/>
    </row>
    <row r="33" spans="1:9" ht="15.75" x14ac:dyDescent="0.25">
      <c r="A33" s="187"/>
      <c r="B33" s="188"/>
      <c r="C33" s="47" t="s">
        <v>65</v>
      </c>
      <c r="D33" s="41" t="s">
        <v>34</v>
      </c>
      <c r="E33" s="35">
        <v>50</v>
      </c>
      <c r="F33" s="167">
        <v>1</v>
      </c>
      <c r="G33" s="148"/>
      <c r="H33" s="36">
        <f t="shared" si="1"/>
        <v>0</v>
      </c>
      <c r="I33" s="2"/>
    </row>
    <row r="34" spans="1:9" ht="15.75" x14ac:dyDescent="0.25">
      <c r="A34" s="48" t="s">
        <v>64</v>
      </c>
      <c r="B34" s="19"/>
      <c r="C34" s="47" t="s">
        <v>63</v>
      </c>
      <c r="D34" s="41" t="s">
        <v>34</v>
      </c>
      <c r="E34" s="35">
        <v>30</v>
      </c>
      <c r="F34" s="167">
        <v>1</v>
      </c>
      <c r="G34" s="148"/>
      <c r="H34" s="36">
        <f t="shared" si="1"/>
        <v>0</v>
      </c>
      <c r="I34" s="2"/>
    </row>
    <row r="35" spans="1:9" ht="15.75" x14ac:dyDescent="0.25">
      <c r="A35" s="189"/>
      <c r="B35" s="190"/>
      <c r="C35" s="88" t="s">
        <v>65</v>
      </c>
      <c r="D35" s="41" t="s">
        <v>34</v>
      </c>
      <c r="E35" s="35">
        <v>40</v>
      </c>
      <c r="F35" s="167">
        <v>1</v>
      </c>
      <c r="G35" s="143"/>
      <c r="H35" s="49">
        <f t="shared" si="1"/>
        <v>0</v>
      </c>
      <c r="I35" s="2"/>
    </row>
    <row r="36" spans="1:9" ht="15.75" x14ac:dyDescent="0.25">
      <c r="A36" s="26" t="s">
        <v>82</v>
      </c>
      <c r="B36" s="19"/>
      <c r="C36" s="19"/>
      <c r="D36" s="50"/>
      <c r="E36" s="44"/>
      <c r="F36" s="129"/>
      <c r="G36" s="149"/>
      <c r="H36" s="45"/>
      <c r="I36" s="2"/>
    </row>
    <row r="37" spans="1:9" ht="15.75" x14ac:dyDescent="0.25">
      <c r="A37" s="51" t="s">
        <v>66</v>
      </c>
      <c r="B37" s="19"/>
      <c r="C37" s="19"/>
      <c r="D37" s="34" t="s">
        <v>34</v>
      </c>
      <c r="E37" s="52">
        <v>5</v>
      </c>
      <c r="F37" s="165">
        <v>1</v>
      </c>
      <c r="G37" s="146"/>
      <c r="H37" s="36">
        <f t="shared" ref="H37:H44" si="2">+E37*F37*G37</f>
        <v>0</v>
      </c>
      <c r="I37" s="2"/>
    </row>
    <row r="38" spans="1:9" ht="16.5" thickBot="1" x14ac:dyDescent="0.3">
      <c r="A38" s="103" t="s">
        <v>67</v>
      </c>
      <c r="B38" s="23"/>
      <c r="C38" s="23" t="s">
        <v>74</v>
      </c>
      <c r="D38" s="89" t="s">
        <v>34</v>
      </c>
      <c r="E38" s="90">
        <v>20</v>
      </c>
      <c r="F38" s="168">
        <v>1</v>
      </c>
      <c r="G38" s="144"/>
      <c r="H38" s="91">
        <f t="shared" si="2"/>
        <v>0</v>
      </c>
      <c r="I38" s="2"/>
    </row>
    <row r="39" spans="1:9" s="2" customFormat="1" ht="16.5" thickBot="1" x14ac:dyDescent="0.3">
      <c r="A39" s="181"/>
      <c r="B39" s="182"/>
      <c r="C39" s="182"/>
      <c r="D39" s="182"/>
      <c r="E39" s="182"/>
      <c r="F39" s="182"/>
      <c r="G39" s="182"/>
      <c r="H39" s="182"/>
    </row>
    <row r="40" spans="1:9" ht="15.75" x14ac:dyDescent="0.25">
      <c r="A40" s="25" t="s">
        <v>83</v>
      </c>
      <c r="B40" s="70"/>
      <c r="C40" s="104" t="s">
        <v>68</v>
      </c>
      <c r="D40" s="97" t="s">
        <v>34</v>
      </c>
      <c r="E40" s="98">
        <v>200</v>
      </c>
      <c r="F40" s="164">
        <v>1</v>
      </c>
      <c r="G40" s="145"/>
      <c r="H40" s="99">
        <f t="shared" si="2"/>
        <v>0</v>
      </c>
      <c r="I40" s="2"/>
    </row>
    <row r="41" spans="1:9" ht="16.5" thickBot="1" x14ac:dyDescent="0.3">
      <c r="A41" s="22"/>
      <c r="B41" s="23"/>
      <c r="C41" s="105" t="s">
        <v>69</v>
      </c>
      <c r="D41" s="89" t="s">
        <v>34</v>
      </c>
      <c r="E41" s="90">
        <v>110</v>
      </c>
      <c r="F41" s="168">
        <v>1</v>
      </c>
      <c r="G41" s="144"/>
      <c r="H41" s="91">
        <f t="shared" si="2"/>
        <v>0</v>
      </c>
      <c r="I41" s="2"/>
    </row>
    <row r="42" spans="1:9" s="2" customFormat="1" ht="16.5" thickBot="1" x14ac:dyDescent="0.3">
      <c r="A42" s="181"/>
      <c r="B42" s="182"/>
      <c r="C42" s="182"/>
      <c r="D42" s="182"/>
      <c r="E42" s="182"/>
      <c r="F42" s="182"/>
      <c r="G42" s="182"/>
      <c r="H42" s="182"/>
    </row>
    <row r="43" spans="1:9" ht="15.75" x14ac:dyDescent="0.25">
      <c r="A43" s="193" t="s">
        <v>84</v>
      </c>
      <c r="B43" s="194"/>
      <c r="C43" s="104" t="s">
        <v>75</v>
      </c>
      <c r="D43" s="97" t="s">
        <v>47</v>
      </c>
      <c r="E43" s="98">
        <v>1</v>
      </c>
      <c r="F43" s="164">
        <v>1</v>
      </c>
      <c r="G43" s="145"/>
      <c r="H43" s="99">
        <f>+E43*F43*G43</f>
        <v>0</v>
      </c>
      <c r="I43" s="2"/>
    </row>
    <row r="44" spans="1:9" ht="16.5" thickBot="1" x14ac:dyDescent="0.3">
      <c r="A44" s="191"/>
      <c r="B44" s="192"/>
      <c r="C44" s="92" t="s">
        <v>76</v>
      </c>
      <c r="D44" s="89" t="s">
        <v>47</v>
      </c>
      <c r="E44" s="90">
        <v>1.25</v>
      </c>
      <c r="F44" s="168">
        <v>1</v>
      </c>
      <c r="G44" s="144"/>
      <c r="H44" s="95">
        <f t="shared" si="2"/>
        <v>0</v>
      </c>
      <c r="I44" s="2"/>
    </row>
    <row r="45" spans="1:9" s="2" customFormat="1" ht="16.5" thickBot="1" x14ac:dyDescent="0.3">
      <c r="A45" s="181"/>
      <c r="B45" s="182"/>
      <c r="C45" s="182"/>
      <c r="D45" s="182"/>
      <c r="E45" s="182"/>
      <c r="F45" s="182"/>
      <c r="G45" s="182"/>
      <c r="H45" s="182"/>
    </row>
    <row r="46" spans="1:9" ht="16.5" thickBot="1" x14ac:dyDescent="0.3">
      <c r="A46" s="195" t="s">
        <v>85</v>
      </c>
      <c r="B46" s="196"/>
      <c r="C46" s="196"/>
      <c r="D46" s="106" t="s">
        <v>47</v>
      </c>
      <c r="E46" s="107">
        <v>1</v>
      </c>
      <c r="F46" s="169">
        <v>1</v>
      </c>
      <c r="G46" s="150"/>
      <c r="H46" s="108">
        <f>+E46*F46*G46</f>
        <v>0</v>
      </c>
      <c r="I46" s="2"/>
    </row>
    <row r="47" spans="1:9" s="2" customFormat="1" ht="16.5" thickBot="1" x14ac:dyDescent="0.3">
      <c r="A47" s="198"/>
      <c r="B47" s="199"/>
      <c r="C47" s="199"/>
      <c r="D47" s="199"/>
      <c r="E47" s="199"/>
      <c r="F47" s="199"/>
      <c r="G47" s="199"/>
      <c r="H47" s="199"/>
    </row>
    <row r="48" spans="1:9" ht="16.5" thickBot="1" x14ac:dyDescent="0.3">
      <c r="A48" s="195" t="s">
        <v>86</v>
      </c>
      <c r="B48" s="196"/>
      <c r="C48" s="197"/>
      <c r="D48" s="106" t="s">
        <v>70</v>
      </c>
      <c r="E48" s="107">
        <v>70</v>
      </c>
      <c r="F48" s="169">
        <v>1</v>
      </c>
      <c r="G48" s="150"/>
      <c r="H48" s="108">
        <f>+E48*F48*G48</f>
        <v>0</v>
      </c>
      <c r="I48" s="2"/>
    </row>
    <row r="49" spans="1:9" s="2" customFormat="1" ht="16.5" thickBot="1" x14ac:dyDescent="0.3">
      <c r="A49" s="181"/>
      <c r="B49" s="182"/>
      <c r="C49" s="182"/>
      <c r="D49" s="182"/>
      <c r="E49" s="182"/>
      <c r="F49" s="182"/>
      <c r="G49" s="182"/>
      <c r="H49" s="182"/>
    </row>
    <row r="50" spans="1:9" ht="18" x14ac:dyDescent="0.25">
      <c r="A50" s="109" t="s">
        <v>87</v>
      </c>
      <c r="B50" s="70"/>
      <c r="C50" s="104"/>
      <c r="D50" s="97" t="s">
        <v>90</v>
      </c>
      <c r="E50" s="98">
        <v>2</v>
      </c>
      <c r="F50" s="164">
        <v>1</v>
      </c>
      <c r="G50" s="151"/>
      <c r="H50" s="99">
        <f>+E50*F50*G50</f>
        <v>0</v>
      </c>
      <c r="I50" s="2"/>
    </row>
    <row r="51" spans="1:9" ht="16.5" thickBot="1" x14ac:dyDescent="0.3">
      <c r="A51" s="22"/>
      <c r="B51" s="92"/>
      <c r="C51" s="23" t="s">
        <v>71</v>
      </c>
      <c r="D51" s="93" t="s">
        <v>70</v>
      </c>
      <c r="E51" s="94">
        <v>170</v>
      </c>
      <c r="F51" s="170">
        <v>1</v>
      </c>
      <c r="G51" s="152"/>
      <c r="H51" s="91">
        <f>+E51*F51*G51</f>
        <v>0</v>
      </c>
      <c r="I51" s="2"/>
    </row>
    <row r="52" spans="1:9" ht="16.5" thickBot="1" x14ac:dyDescent="0.3">
      <c r="A52" s="227"/>
      <c r="B52" s="182"/>
      <c r="C52" s="182"/>
      <c r="D52" s="182"/>
      <c r="E52" s="182"/>
      <c r="F52" s="182"/>
      <c r="G52" s="182"/>
      <c r="H52" s="182"/>
      <c r="I52" s="2"/>
    </row>
    <row r="53" spans="1:9" x14ac:dyDescent="0.2">
      <c r="A53" s="228" t="s">
        <v>72</v>
      </c>
      <c r="B53" s="180"/>
      <c r="C53" s="180"/>
      <c r="D53" s="180"/>
      <c r="E53" s="180"/>
      <c r="F53" s="180"/>
      <c r="G53" s="229" t="s">
        <v>73</v>
      </c>
      <c r="H53" s="217"/>
      <c r="I53" s="2"/>
    </row>
    <row r="54" spans="1:9" ht="15.75" thickBot="1" x14ac:dyDescent="0.25">
      <c r="A54" s="220"/>
      <c r="B54" s="212"/>
      <c r="C54" s="212"/>
      <c r="D54" s="212"/>
      <c r="E54" s="212"/>
      <c r="F54" s="212"/>
      <c r="G54" s="212"/>
      <c r="H54" s="221"/>
      <c r="I54" s="2"/>
    </row>
    <row r="55" spans="1:9" ht="18.75" x14ac:dyDescent="0.3">
      <c r="A55" s="183" t="s">
        <v>38</v>
      </c>
      <c r="B55" s="184"/>
      <c r="C55" s="184"/>
      <c r="D55" s="184"/>
      <c r="E55" s="55" t="e">
        <f>+H55/H10</f>
        <v>#DIV/0!</v>
      </c>
      <c r="F55" s="56"/>
      <c r="G55" s="56"/>
      <c r="H55" s="57">
        <f>SUM(H16:H51)*1.2</f>
        <v>0</v>
      </c>
      <c r="I55" s="2"/>
    </row>
    <row r="56" spans="1:9" ht="19.5" thickBot="1" x14ac:dyDescent="0.35">
      <c r="A56" s="22"/>
      <c r="B56" s="23"/>
      <c r="C56" s="23"/>
      <c r="D56" s="23"/>
      <c r="E56" s="58" t="s">
        <v>39</v>
      </c>
      <c r="F56" s="59"/>
      <c r="G56" s="59"/>
      <c r="H56" s="60" t="s">
        <v>37</v>
      </c>
      <c r="I56" s="2"/>
    </row>
    <row r="57" spans="1:9" x14ac:dyDescent="0.2">
      <c r="A57" s="179" t="s">
        <v>41</v>
      </c>
      <c r="B57" s="180"/>
      <c r="C57" s="180"/>
      <c r="D57" s="180"/>
      <c r="E57" s="180"/>
      <c r="F57" s="180"/>
      <c r="G57" s="180"/>
      <c r="H57" s="180"/>
      <c r="I57" s="2"/>
    </row>
    <row r="58" spans="1:9" ht="15.75" x14ac:dyDescent="0.25">
      <c r="B58" s="138"/>
      <c r="C58" s="138"/>
      <c r="D58" s="138"/>
      <c r="E58" s="138"/>
      <c r="F58" s="138"/>
      <c r="G58" s="138"/>
      <c r="H58" s="138"/>
      <c r="I58" s="2"/>
    </row>
    <row r="59" spans="1:9" x14ac:dyDescent="0.2">
      <c r="A59" s="139"/>
      <c r="B59" s="139"/>
      <c r="C59" s="139"/>
      <c r="D59" s="139"/>
      <c r="E59" s="139"/>
      <c r="F59" s="139"/>
      <c r="G59" s="139"/>
      <c r="H59" s="139"/>
    </row>
  </sheetData>
  <sheetProtection selectLockedCells="1"/>
  <mergeCells count="35">
    <mergeCell ref="A31:C31"/>
    <mergeCell ref="A30:C30"/>
    <mergeCell ref="A27:C27"/>
    <mergeCell ref="A52:H52"/>
    <mergeCell ref="A53:F54"/>
    <mergeCell ref="G53:H54"/>
    <mergeCell ref="A1:H6"/>
    <mergeCell ref="E13:H13"/>
    <mergeCell ref="A22:H22"/>
    <mergeCell ref="A28:H28"/>
    <mergeCell ref="A39:H39"/>
    <mergeCell ref="B10:D10"/>
    <mergeCell ref="B11:D11"/>
    <mergeCell ref="B12:D12"/>
    <mergeCell ref="A16:B16"/>
    <mergeCell ref="A21:C21"/>
    <mergeCell ref="A13:D15"/>
    <mergeCell ref="A23:B23"/>
    <mergeCell ref="A29:C29"/>
    <mergeCell ref="A26:C26"/>
    <mergeCell ref="A7:H7"/>
    <mergeCell ref="A8:H9"/>
    <mergeCell ref="A57:H57"/>
    <mergeCell ref="A42:H42"/>
    <mergeCell ref="A55:D55"/>
    <mergeCell ref="A32:B32"/>
    <mergeCell ref="A33:B33"/>
    <mergeCell ref="A35:B35"/>
    <mergeCell ref="A44:B44"/>
    <mergeCell ref="A43:B43"/>
    <mergeCell ref="A46:C46"/>
    <mergeCell ref="A48:C48"/>
    <mergeCell ref="A45:H45"/>
    <mergeCell ref="A47:H47"/>
    <mergeCell ref="A49:H49"/>
  </mergeCells>
  <pageMargins left="0.7" right="0.7" top="0.75" bottom="0.75" header="0.3" footer="0.3"/>
  <pageSetup paperSize="9" scale="7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3:N56"/>
  <sheetViews>
    <sheetView zoomScale="85" zoomScaleNormal="85" workbookViewId="0">
      <selection activeCell="F20" sqref="F20"/>
    </sheetView>
  </sheetViews>
  <sheetFormatPr defaultRowHeight="15" x14ac:dyDescent="0.2"/>
  <cols>
    <col min="1" max="1" width="10.6640625" customWidth="1"/>
    <col min="2" max="2" width="7.77734375" customWidth="1"/>
    <col min="5" max="5" width="10.33203125" customWidth="1"/>
    <col min="6" max="6" width="11.33203125" customWidth="1"/>
    <col min="7" max="8" width="11.77734375" customWidth="1"/>
  </cols>
  <sheetData>
    <row r="3" spans="1:14" x14ac:dyDescent="0.2">
      <c r="A3" s="6"/>
      <c r="B3" s="5"/>
      <c r="C3" s="5"/>
      <c r="D3" s="5"/>
      <c r="E3" s="5"/>
      <c r="F3" s="5"/>
      <c r="G3" s="5"/>
      <c r="H3" s="5"/>
    </row>
    <row r="4" spans="1:14" ht="25.5" x14ac:dyDescent="0.35">
      <c r="A4" s="6"/>
      <c r="B4" s="7"/>
      <c r="C4" s="5"/>
      <c r="D4" s="5"/>
      <c r="E4" s="5"/>
      <c r="F4" s="5"/>
      <c r="G4" s="5"/>
      <c r="H4" s="5"/>
    </row>
    <row r="5" spans="1:14" x14ac:dyDescent="0.2">
      <c r="A5" s="6"/>
      <c r="B5" s="8"/>
      <c r="C5" s="5"/>
      <c r="D5" s="5"/>
      <c r="E5" s="5"/>
      <c r="F5" s="5"/>
      <c r="G5" s="5"/>
      <c r="H5" s="5"/>
    </row>
    <row r="6" spans="1:14" ht="9.75" customHeight="1" x14ac:dyDescent="0.2">
      <c r="A6" s="6"/>
      <c r="B6" s="5"/>
      <c r="C6" s="5"/>
      <c r="D6" s="5"/>
      <c r="E6" s="5"/>
      <c r="F6" s="5"/>
      <c r="G6" s="5"/>
      <c r="H6" s="6"/>
    </row>
    <row r="7" spans="1:14" x14ac:dyDescent="0.2">
      <c r="A7" s="6"/>
      <c r="B7" s="9"/>
      <c r="C7" s="5"/>
      <c r="D7" s="5"/>
      <c r="E7" s="5"/>
      <c r="F7" s="5"/>
      <c r="G7" s="5"/>
      <c r="H7" s="5"/>
    </row>
    <row r="8" spans="1:14" ht="5.25" customHeight="1" thickBot="1" x14ac:dyDescent="0.25">
      <c r="A8" s="14"/>
      <c r="B8" s="15"/>
      <c r="C8" s="15"/>
      <c r="D8" s="15"/>
      <c r="E8" s="15"/>
      <c r="F8" s="15"/>
      <c r="G8" s="15"/>
      <c r="H8" s="15"/>
      <c r="I8" s="1"/>
      <c r="J8" s="1"/>
      <c r="K8" s="2"/>
      <c r="L8" s="2"/>
      <c r="M8" s="2"/>
      <c r="N8" s="2"/>
    </row>
    <row r="9" spans="1:14" ht="9" customHeight="1" x14ac:dyDescent="0.2">
      <c r="A9" s="16"/>
      <c r="B9" s="13"/>
      <c r="C9" s="13"/>
      <c r="D9" s="13"/>
      <c r="E9" s="13"/>
      <c r="F9" s="13"/>
      <c r="G9" s="13"/>
      <c r="H9" s="10"/>
    </row>
    <row r="10" spans="1:14" s="3" customFormat="1" ht="23.25" x14ac:dyDescent="0.35">
      <c r="A10" s="61" t="s">
        <v>0</v>
      </c>
      <c r="B10" s="54"/>
      <c r="C10" s="54"/>
      <c r="D10" s="54"/>
      <c r="E10" s="54"/>
      <c r="F10" s="54"/>
      <c r="G10" s="54"/>
      <c r="H10" s="21"/>
    </row>
    <row r="11" spans="1:14" ht="15.75" x14ac:dyDescent="0.25">
      <c r="A11" s="62" t="s">
        <v>93</v>
      </c>
      <c r="B11" s="54"/>
      <c r="C11" s="54"/>
      <c r="D11" s="54"/>
      <c r="E11" s="54"/>
      <c r="F11" s="54"/>
      <c r="G11" s="54"/>
      <c r="H11" s="21"/>
    </row>
    <row r="12" spans="1:14" ht="16.5" thickBot="1" x14ac:dyDescent="0.3">
      <c r="A12" s="22"/>
      <c r="B12" s="23"/>
      <c r="C12" s="23"/>
      <c r="D12" s="23"/>
      <c r="E12" s="23"/>
      <c r="F12" s="23"/>
      <c r="G12" s="23"/>
      <c r="H12" s="24"/>
    </row>
    <row r="13" spans="1:14" ht="15.75" x14ac:dyDescent="0.25">
      <c r="A13" s="25" t="s">
        <v>3</v>
      </c>
      <c r="B13" s="238" t="str">
        <f>+Koeling!B10:D10</f>
        <v xml:space="preserve"> </v>
      </c>
      <c r="C13" s="238"/>
      <c r="D13" s="238"/>
      <c r="E13" s="25" t="s">
        <v>6</v>
      </c>
      <c r="F13" s="130">
        <f>+Koeling!F10</f>
        <v>0</v>
      </c>
      <c r="G13" s="25" t="s">
        <v>40</v>
      </c>
      <c r="H13" s="131">
        <f>+F13*F14</f>
        <v>0</v>
      </c>
    </row>
    <row r="14" spans="1:14" ht="18" x14ac:dyDescent="0.25">
      <c r="A14" s="27" t="s">
        <v>2</v>
      </c>
      <c r="B14" s="238">
        <f>+Koeling!B11:D11</f>
        <v>0</v>
      </c>
      <c r="C14" s="238"/>
      <c r="D14" s="238"/>
      <c r="E14" s="26" t="s">
        <v>5</v>
      </c>
      <c r="F14" s="130">
        <f>+Koeling!F11</f>
        <v>0</v>
      </c>
      <c r="G14" s="26" t="s">
        <v>88</v>
      </c>
      <c r="H14" s="132">
        <f>+H13*F15</f>
        <v>0</v>
      </c>
    </row>
    <row r="15" spans="1:14" ht="16.5" thickBot="1" x14ac:dyDescent="0.3">
      <c r="A15" s="28" t="s">
        <v>1</v>
      </c>
      <c r="B15" s="239" t="str">
        <f>+Koeling!B12:D12</f>
        <v xml:space="preserve"> </v>
      </c>
      <c r="C15" s="239"/>
      <c r="D15" s="239"/>
      <c r="E15" s="29" t="s">
        <v>4</v>
      </c>
      <c r="F15" s="130">
        <f>+Koeling!F12</f>
        <v>0</v>
      </c>
      <c r="G15" s="28"/>
      <c r="H15" s="30"/>
    </row>
    <row r="16" spans="1:14" ht="6.75" customHeight="1" x14ac:dyDescent="0.25">
      <c r="A16" s="70"/>
      <c r="B16" s="63"/>
      <c r="C16" s="63"/>
      <c r="D16" s="63"/>
      <c r="E16" s="64"/>
      <c r="F16" s="65"/>
      <c r="G16" s="65"/>
      <c r="H16" s="65"/>
    </row>
    <row r="17" spans="1:8" ht="15.75" x14ac:dyDescent="0.25">
      <c r="A17" s="19"/>
      <c r="B17" s="66"/>
      <c r="C17" s="66"/>
      <c r="D17" s="67"/>
      <c r="E17" s="31" t="s">
        <v>32</v>
      </c>
      <c r="F17" s="31" t="s">
        <v>34</v>
      </c>
      <c r="G17" s="31" t="s">
        <v>35</v>
      </c>
      <c r="H17" s="68" t="s">
        <v>37</v>
      </c>
    </row>
    <row r="18" spans="1:8" ht="16.5" thickBot="1" x14ac:dyDescent="0.3">
      <c r="A18" s="23"/>
      <c r="B18" s="19"/>
      <c r="C18" s="19"/>
      <c r="D18" s="19"/>
      <c r="E18" s="80" t="s">
        <v>33</v>
      </c>
      <c r="F18" s="80"/>
      <c r="G18" s="80" t="s">
        <v>36</v>
      </c>
      <c r="H18" s="113"/>
    </row>
    <row r="19" spans="1:8" ht="15.75" x14ac:dyDescent="0.25">
      <c r="A19" s="25" t="s">
        <v>7</v>
      </c>
      <c r="B19" s="236" t="s">
        <v>8</v>
      </c>
      <c r="C19" s="236"/>
      <c r="D19" s="236"/>
      <c r="E19" s="98">
        <v>5.76</v>
      </c>
      <c r="F19" s="153"/>
      <c r="G19" s="171">
        <v>28</v>
      </c>
      <c r="H19" s="99">
        <f t="shared" ref="H19:H35" si="0">+E19*F19*G19</f>
        <v>0</v>
      </c>
    </row>
    <row r="20" spans="1:8" ht="15.75" x14ac:dyDescent="0.25">
      <c r="A20" s="38"/>
      <c r="B20" s="230" t="s">
        <v>9</v>
      </c>
      <c r="C20" s="230"/>
      <c r="D20" s="230"/>
      <c r="E20" s="40">
        <v>3.28</v>
      </c>
      <c r="F20" s="154"/>
      <c r="G20" s="172">
        <v>28</v>
      </c>
      <c r="H20" s="49">
        <f t="shared" si="0"/>
        <v>0</v>
      </c>
    </row>
    <row r="21" spans="1:8" ht="15.75" x14ac:dyDescent="0.25">
      <c r="A21" s="38"/>
      <c r="B21" s="230" t="s">
        <v>10</v>
      </c>
      <c r="C21" s="230"/>
      <c r="D21" s="230"/>
      <c r="E21" s="40">
        <v>1.5</v>
      </c>
      <c r="F21" s="155">
        <f>(Koeling!G16+Koeling!G17+Koeling!G18+Koeling!G19+Koeling!G20)</f>
        <v>0</v>
      </c>
      <c r="G21" s="173">
        <v>28</v>
      </c>
      <c r="H21" s="49">
        <f t="shared" si="0"/>
        <v>0</v>
      </c>
    </row>
    <row r="22" spans="1:8" ht="15.75" x14ac:dyDescent="0.25">
      <c r="A22" s="53"/>
      <c r="B22" s="234" t="s">
        <v>11</v>
      </c>
      <c r="C22" s="234"/>
      <c r="D22" s="235"/>
      <c r="E22" s="35"/>
      <c r="F22" s="154"/>
      <c r="G22" s="172">
        <v>28</v>
      </c>
      <c r="H22" s="49">
        <f t="shared" si="0"/>
        <v>0</v>
      </c>
    </row>
    <row r="23" spans="1:8" ht="16.5" thickBot="1" x14ac:dyDescent="0.3">
      <c r="A23" s="28" t="s">
        <v>12</v>
      </c>
      <c r="B23" s="23"/>
      <c r="C23" s="23"/>
      <c r="D23" s="114"/>
      <c r="E23" s="89">
        <v>3.28</v>
      </c>
      <c r="F23" s="156">
        <f>Koeling!G21</f>
        <v>0</v>
      </c>
      <c r="G23" s="174">
        <v>28</v>
      </c>
      <c r="H23" s="91">
        <f t="shared" si="0"/>
        <v>0</v>
      </c>
    </row>
    <row r="24" spans="1:8" ht="16.5" thickBot="1" x14ac:dyDescent="0.3">
      <c r="A24" s="115"/>
      <c r="B24" s="110"/>
      <c r="C24" s="110"/>
      <c r="D24" s="110"/>
      <c r="E24" s="116"/>
      <c r="F24" s="134"/>
      <c r="G24" s="125"/>
      <c r="H24" s="117"/>
    </row>
    <row r="25" spans="1:8" ht="15.75" x14ac:dyDescent="0.25">
      <c r="A25" s="26" t="s">
        <v>13</v>
      </c>
      <c r="B25" s="230" t="s">
        <v>14</v>
      </c>
      <c r="C25" s="230"/>
      <c r="D25" s="231"/>
      <c r="E25" s="39">
        <v>0.6</v>
      </c>
      <c r="F25" s="155">
        <f>(Koeling!G23+Koeling!G24+Koeling!G25+Koeling!G26)</f>
        <v>0</v>
      </c>
      <c r="G25" s="173">
        <v>28</v>
      </c>
      <c r="H25" s="36">
        <f t="shared" si="0"/>
        <v>0</v>
      </c>
    </row>
    <row r="26" spans="1:8" ht="15.75" x14ac:dyDescent="0.25">
      <c r="A26" s="38"/>
      <c r="B26" s="230" t="s">
        <v>15</v>
      </c>
      <c r="C26" s="230"/>
      <c r="D26" s="230"/>
      <c r="E26" s="41">
        <v>1.44</v>
      </c>
      <c r="F26" s="154"/>
      <c r="G26" s="172">
        <v>28</v>
      </c>
      <c r="H26" s="49">
        <f t="shared" si="0"/>
        <v>0</v>
      </c>
    </row>
    <row r="27" spans="1:8" ht="15.75" x14ac:dyDescent="0.25">
      <c r="A27" s="38"/>
      <c r="B27" s="230" t="s">
        <v>16</v>
      </c>
      <c r="C27" s="230"/>
      <c r="D27" s="230"/>
      <c r="E27" s="41">
        <v>2.41</v>
      </c>
      <c r="F27" s="154">
        <f>Koeling!G27</f>
        <v>0</v>
      </c>
      <c r="G27" s="172">
        <v>10</v>
      </c>
      <c r="H27" s="49">
        <f t="shared" si="0"/>
        <v>0</v>
      </c>
    </row>
    <row r="28" spans="1:8" ht="16.5" thickBot="1" x14ac:dyDescent="0.3">
      <c r="A28" s="38"/>
      <c r="B28" s="230" t="s">
        <v>11</v>
      </c>
      <c r="C28" s="230"/>
      <c r="D28" s="230"/>
      <c r="E28" s="41"/>
      <c r="F28" s="154"/>
      <c r="G28" s="172">
        <v>28</v>
      </c>
      <c r="H28" s="49">
        <f t="shared" si="0"/>
        <v>0</v>
      </c>
    </row>
    <row r="29" spans="1:8" ht="16.5" thickBot="1" x14ac:dyDescent="0.3">
      <c r="A29" s="118"/>
      <c r="B29" s="70"/>
      <c r="C29" s="70"/>
      <c r="D29" s="70"/>
      <c r="E29" s="119"/>
      <c r="F29" s="135"/>
      <c r="G29" s="126"/>
      <c r="H29" s="120"/>
    </row>
    <row r="30" spans="1:8" ht="15.75" x14ac:dyDescent="0.25">
      <c r="A30" s="25" t="s">
        <v>17</v>
      </c>
      <c r="B30" s="236" t="s">
        <v>18</v>
      </c>
      <c r="C30" s="236"/>
      <c r="D30" s="237"/>
      <c r="E30" s="98">
        <v>2.73</v>
      </c>
      <c r="F30" s="153"/>
      <c r="G30" s="171">
        <v>12</v>
      </c>
      <c r="H30" s="99">
        <f t="shared" si="0"/>
        <v>0</v>
      </c>
    </row>
    <row r="31" spans="1:8" ht="15.75" x14ac:dyDescent="0.25">
      <c r="A31" s="38"/>
      <c r="B31" s="230" t="s">
        <v>19</v>
      </c>
      <c r="C31" s="230"/>
      <c r="D31" s="231"/>
      <c r="E31" s="35">
        <v>0.65</v>
      </c>
      <c r="F31" s="154"/>
      <c r="G31" s="172">
        <v>12</v>
      </c>
      <c r="H31" s="49">
        <f t="shared" si="0"/>
        <v>0</v>
      </c>
    </row>
    <row r="32" spans="1:8" ht="15.75" x14ac:dyDescent="0.25">
      <c r="A32" s="38"/>
      <c r="B32" s="230" t="s">
        <v>20</v>
      </c>
      <c r="C32" s="230"/>
      <c r="D32" s="231"/>
      <c r="E32" s="35">
        <v>1.64</v>
      </c>
      <c r="F32" s="154">
        <f>Koeling!G37+Koeling!G38</f>
        <v>0</v>
      </c>
      <c r="G32" s="172">
        <v>12</v>
      </c>
      <c r="H32" s="49">
        <f t="shared" si="0"/>
        <v>0</v>
      </c>
    </row>
    <row r="33" spans="1:8" ht="15.75" x14ac:dyDescent="0.25">
      <c r="A33" s="53"/>
      <c r="B33" s="234" t="s">
        <v>11</v>
      </c>
      <c r="C33" s="234"/>
      <c r="D33" s="235"/>
      <c r="E33" s="40"/>
      <c r="F33" s="155"/>
      <c r="G33" s="173">
        <v>12</v>
      </c>
      <c r="H33" s="49">
        <f t="shared" si="0"/>
        <v>0</v>
      </c>
    </row>
    <row r="34" spans="1:8" ht="15.75" x14ac:dyDescent="0.25">
      <c r="A34" s="26" t="s">
        <v>21</v>
      </c>
      <c r="B34" s="230" t="s">
        <v>20</v>
      </c>
      <c r="C34" s="230"/>
      <c r="D34" s="231"/>
      <c r="E34" s="41">
        <v>1.64</v>
      </c>
      <c r="F34" s="157">
        <f>Koeling!G30+Koeling!G31</f>
        <v>0</v>
      </c>
      <c r="G34" s="175">
        <v>5</v>
      </c>
      <c r="H34" s="49">
        <f t="shared" si="0"/>
        <v>0</v>
      </c>
    </row>
    <row r="35" spans="1:8" ht="15.75" x14ac:dyDescent="0.25">
      <c r="A35" s="38"/>
      <c r="B35" s="230" t="s">
        <v>22</v>
      </c>
      <c r="C35" s="230"/>
      <c r="D35" s="231"/>
      <c r="E35" s="41">
        <v>0.68</v>
      </c>
      <c r="F35" s="157"/>
      <c r="G35" s="175">
        <v>12</v>
      </c>
      <c r="H35" s="49">
        <f t="shared" si="0"/>
        <v>0</v>
      </c>
    </row>
    <row r="36" spans="1:8" ht="15.75" x14ac:dyDescent="0.25">
      <c r="A36" s="38"/>
      <c r="B36" s="230" t="s">
        <v>23</v>
      </c>
      <c r="C36" s="230"/>
      <c r="D36" s="231"/>
      <c r="E36" s="41"/>
      <c r="F36" s="157"/>
      <c r="G36" s="175">
        <v>12</v>
      </c>
      <c r="H36" s="49"/>
    </row>
    <row r="37" spans="1:8" ht="15.75" x14ac:dyDescent="0.25">
      <c r="A37" s="53"/>
      <c r="B37" s="234" t="s">
        <v>24</v>
      </c>
      <c r="C37" s="234"/>
      <c r="D37" s="235"/>
      <c r="E37" s="41"/>
      <c r="F37" s="157"/>
      <c r="G37" s="175">
        <v>12</v>
      </c>
      <c r="H37" s="49">
        <f>+E37*F37*G37</f>
        <v>0</v>
      </c>
    </row>
    <row r="38" spans="1:8" ht="15.75" x14ac:dyDescent="0.25">
      <c r="A38" s="26" t="s">
        <v>25</v>
      </c>
      <c r="B38" s="230" t="s">
        <v>26</v>
      </c>
      <c r="C38" s="230"/>
      <c r="D38" s="231"/>
      <c r="E38" s="41">
        <v>0.24</v>
      </c>
      <c r="F38" s="158">
        <f>Koeling!G32+Koeling!G33+Koeling!G34+Koeling!G35</f>
        <v>0</v>
      </c>
      <c r="G38" s="176">
        <v>28</v>
      </c>
      <c r="H38" s="49">
        <f t="shared" ref="H38:H43" si="1">+E38*F38*G38</f>
        <v>0</v>
      </c>
    </row>
    <row r="39" spans="1:8" ht="15.75" x14ac:dyDescent="0.25">
      <c r="A39" s="38"/>
      <c r="B39" s="230" t="s">
        <v>27</v>
      </c>
      <c r="C39" s="230"/>
      <c r="D39" s="231"/>
      <c r="E39" s="41">
        <v>0.36</v>
      </c>
      <c r="F39" s="157"/>
      <c r="G39" s="175">
        <v>28</v>
      </c>
      <c r="H39" s="49">
        <f t="shared" si="1"/>
        <v>0</v>
      </c>
    </row>
    <row r="40" spans="1:8" s="3" customFormat="1" ht="15.75" x14ac:dyDescent="0.25">
      <c r="A40" s="26"/>
      <c r="B40" s="230" t="s">
        <v>28</v>
      </c>
      <c r="C40" s="230"/>
      <c r="D40" s="231"/>
      <c r="E40" s="41">
        <v>0.67</v>
      </c>
      <c r="F40" s="157"/>
      <c r="G40" s="175">
        <v>28</v>
      </c>
      <c r="H40" s="49">
        <f t="shared" si="1"/>
        <v>0</v>
      </c>
    </row>
    <row r="41" spans="1:8" s="3" customFormat="1" ht="15.75" x14ac:dyDescent="0.25">
      <c r="A41" s="38"/>
      <c r="B41" s="230" t="s">
        <v>29</v>
      </c>
      <c r="C41" s="230"/>
      <c r="D41" s="231"/>
      <c r="E41" s="41">
        <v>1.74</v>
      </c>
      <c r="F41" s="157"/>
      <c r="G41" s="175">
        <v>28</v>
      </c>
      <c r="H41" s="49">
        <f t="shared" si="1"/>
        <v>0</v>
      </c>
    </row>
    <row r="42" spans="1:8" ht="15.75" x14ac:dyDescent="0.25">
      <c r="A42" s="38"/>
      <c r="B42" s="230" t="s">
        <v>30</v>
      </c>
      <c r="C42" s="230"/>
      <c r="D42" s="231"/>
      <c r="E42" s="41">
        <v>3.9</v>
      </c>
      <c r="F42" s="157"/>
      <c r="G42" s="175">
        <v>28</v>
      </c>
      <c r="H42" s="49">
        <f t="shared" si="1"/>
        <v>0</v>
      </c>
    </row>
    <row r="43" spans="1:8" ht="16.5" thickBot="1" x14ac:dyDescent="0.3">
      <c r="A43" s="22"/>
      <c r="B43" s="232" t="s">
        <v>24</v>
      </c>
      <c r="C43" s="232"/>
      <c r="D43" s="233"/>
      <c r="E43" s="89"/>
      <c r="F43" s="159"/>
      <c r="G43" s="177">
        <v>28</v>
      </c>
      <c r="H43" s="91">
        <f t="shared" si="1"/>
        <v>0</v>
      </c>
    </row>
    <row r="44" spans="1:8" ht="16.5" thickBot="1" x14ac:dyDescent="0.3">
      <c r="A44" s="110"/>
      <c r="B44" s="110"/>
      <c r="C44" s="110"/>
      <c r="D44" s="110"/>
      <c r="E44" s="127"/>
      <c r="F44" s="127"/>
      <c r="G44" s="127"/>
      <c r="H44" s="111"/>
    </row>
    <row r="45" spans="1:8" ht="16.5" thickBot="1" x14ac:dyDescent="0.3">
      <c r="A45" s="121" t="s">
        <v>31</v>
      </c>
      <c r="B45" s="122" t="s">
        <v>92</v>
      </c>
      <c r="C45" s="123"/>
      <c r="D45" s="124"/>
      <c r="E45" s="106">
        <v>0.34</v>
      </c>
      <c r="F45" s="160"/>
      <c r="G45" s="178">
        <v>28</v>
      </c>
      <c r="H45" s="108">
        <f>+C45*E45*F45*G45</f>
        <v>0</v>
      </c>
    </row>
    <row r="46" spans="1:8" ht="16.5" thickBot="1" x14ac:dyDescent="0.3">
      <c r="A46" s="110"/>
      <c r="B46" s="110"/>
      <c r="C46" s="110"/>
      <c r="D46" s="110"/>
      <c r="E46" s="127"/>
      <c r="F46" s="127"/>
      <c r="G46" s="127"/>
      <c r="H46" s="122"/>
    </row>
    <row r="47" spans="1:8" ht="18.75" x14ac:dyDescent="0.3">
      <c r="A47" s="69" t="s">
        <v>38</v>
      </c>
      <c r="B47" s="70"/>
      <c r="C47" s="19"/>
      <c r="D47" s="19"/>
      <c r="E47" s="66"/>
      <c r="F47" s="74" t="e">
        <f>+H47/H14</f>
        <v>#DIV/0!</v>
      </c>
      <c r="G47" s="75"/>
      <c r="H47" s="76">
        <f>SUM(H19:H45)</f>
        <v>0</v>
      </c>
    </row>
    <row r="48" spans="1:8" ht="21.75" thickBot="1" x14ac:dyDescent="0.35">
      <c r="A48" s="71"/>
      <c r="B48" s="72"/>
      <c r="C48" s="23"/>
      <c r="D48" s="23"/>
      <c r="E48" s="73"/>
      <c r="F48" s="77" t="s">
        <v>91</v>
      </c>
      <c r="G48" s="78"/>
      <c r="H48" s="79" t="s">
        <v>37</v>
      </c>
    </row>
    <row r="49" spans="1:8" x14ac:dyDescent="0.2">
      <c r="A49" s="13"/>
      <c r="B49" s="5"/>
      <c r="C49" s="5"/>
      <c r="D49" s="5"/>
      <c r="E49" s="12"/>
      <c r="F49" s="12"/>
      <c r="G49" s="11"/>
      <c r="H49" s="17"/>
    </row>
    <row r="50" spans="1:8" x14ac:dyDescent="0.2">
      <c r="A50" s="18" t="s">
        <v>41</v>
      </c>
      <c r="B50" s="6"/>
      <c r="C50" s="6"/>
      <c r="D50" s="6"/>
      <c r="E50" s="11"/>
      <c r="F50" s="11"/>
      <c r="G50" s="11"/>
      <c r="H50" s="11"/>
    </row>
    <row r="51" spans="1:8" x14ac:dyDescent="0.2">
      <c r="A51" s="2"/>
      <c r="B51" s="2"/>
      <c r="C51" s="2"/>
      <c r="D51" s="2"/>
      <c r="E51" s="4"/>
      <c r="F51" s="4"/>
      <c r="G51" s="4"/>
      <c r="H51" s="4"/>
    </row>
    <row r="52" spans="1:8" x14ac:dyDescent="0.2">
      <c r="A52" s="2"/>
      <c r="H52" s="2"/>
    </row>
    <row r="53" spans="1:8" x14ac:dyDescent="0.2">
      <c r="A53" s="2"/>
      <c r="H53" s="2"/>
    </row>
    <row r="54" spans="1:8" x14ac:dyDescent="0.2">
      <c r="A54" s="2"/>
      <c r="H54" s="2"/>
    </row>
    <row r="55" spans="1:8" x14ac:dyDescent="0.2">
      <c r="H55" s="2"/>
    </row>
    <row r="56" spans="1:8" x14ac:dyDescent="0.2">
      <c r="H56" s="2"/>
    </row>
  </sheetData>
  <sheetProtection algorithmName="SHA-512" hashValue="UuJR9uD0XyWwHSJFvmIrfKaSMqh2IDa3CAdcBKlyGDZC9VxfAh2TOKrTxiQbx7PI64Gba2S6XhJbe7ZluriHjQ==" saltValue="TCNtSRAx5H27TPNtMEF+aw==" spinCount="100000" sheet="1" objects="1" scenarios="1" selectLockedCells="1"/>
  <dataConsolidate/>
  <mergeCells count="25">
    <mergeCell ref="B30:D30"/>
    <mergeCell ref="B13:D13"/>
    <mergeCell ref="B14:D14"/>
    <mergeCell ref="B15:D15"/>
    <mergeCell ref="B19:D19"/>
    <mergeCell ref="B20:D20"/>
    <mergeCell ref="B21:D21"/>
    <mergeCell ref="B22:D22"/>
    <mergeCell ref="B25:D25"/>
    <mergeCell ref="B26:D26"/>
    <mergeCell ref="B27:D27"/>
    <mergeCell ref="B28:D28"/>
    <mergeCell ref="B31:D31"/>
    <mergeCell ref="B32:D32"/>
    <mergeCell ref="B37:D37"/>
    <mergeCell ref="B33:D33"/>
    <mergeCell ref="B34:D34"/>
    <mergeCell ref="B36:D36"/>
    <mergeCell ref="B35:D35"/>
    <mergeCell ref="B42:D42"/>
    <mergeCell ref="B43:D43"/>
    <mergeCell ref="B38:D38"/>
    <mergeCell ref="B39:D39"/>
    <mergeCell ref="B40:D40"/>
    <mergeCell ref="B41:D41"/>
  </mergeCells>
  <pageMargins left="0.74803149606299213" right="0.74803149606299213" top="0.39370078740157483" bottom="0.23622047244094491" header="0.51181102362204722" footer="0.19685039370078741"/>
  <pageSetup paperSize="9" scale="88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292BD6B9B8894E964AF798286E2A8B" ma:contentTypeVersion="10" ma:contentTypeDescription="Create a new document." ma:contentTypeScope="" ma:versionID="cb536be7d5459986ad2ead8759fffb89">
  <xsd:schema xmlns:xsd="http://www.w3.org/2001/XMLSchema" xmlns:xs="http://www.w3.org/2001/XMLSchema" xmlns:p="http://schemas.microsoft.com/office/2006/metadata/properties" xmlns:ns3="9a023add-40da-4a85-aba7-f454f73b717e" xmlns:ns4="bffae7b7-c1cd-448f-8167-cc4d1f66ce0c" targetNamespace="http://schemas.microsoft.com/office/2006/metadata/properties" ma:root="true" ma:fieldsID="b93997fcdef510c6ae48a8bcf251987b" ns3:_="" ns4:_="">
    <xsd:import namespace="9a023add-40da-4a85-aba7-f454f73b717e"/>
    <xsd:import namespace="bffae7b7-c1cd-448f-8167-cc4d1f66ce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23add-40da-4a85-aba7-f454f73b7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ae7b7-c1cd-448f-8167-cc4d1f66ce0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8DD6A7-7BB1-48A0-98F1-177C18351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40387-BEDC-456A-95CA-CA29EC274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023add-40da-4a85-aba7-f454f73b717e"/>
    <ds:schemaRef ds:uri="bffae7b7-c1cd-448f-8167-cc4d1f66ce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B17CFD-CB02-4E49-91EF-39FF7229963B}">
  <ds:schemaRefs>
    <ds:schemaRef ds:uri="http://purl.org/dc/terms/"/>
    <ds:schemaRef ds:uri="http://schemas.openxmlformats.org/package/2006/metadata/core-properties"/>
    <ds:schemaRef ds:uri="9a023add-40da-4a85-aba7-f454f73b717e"/>
    <ds:schemaRef ds:uri="http://purl.org/dc/dcmitype/"/>
    <ds:schemaRef ds:uri="bffae7b7-c1cd-448f-8167-cc4d1f66ce0c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Koeling</vt:lpstr>
      <vt:lpstr>Verwarming</vt:lpstr>
      <vt:lpstr>Koeling!Afdrukbereik</vt:lpstr>
    </vt:vector>
  </TitlesOfParts>
  <Company>daikibel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pc137</dc:creator>
  <cp:lastModifiedBy>Patrick Gepts</cp:lastModifiedBy>
  <cp:lastPrinted>2021-09-24T11:39:04Z</cp:lastPrinted>
  <dcterms:created xsi:type="dcterms:W3CDTF">1998-07-22T13:41:01Z</dcterms:created>
  <dcterms:modified xsi:type="dcterms:W3CDTF">2022-07-26T10:50:42Z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0x0101003D292BD6B9B8894E964AF798286E2A8B</vt:lpwstr>
  </property>
</Properties>
</file>